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ra's laptop\Desktop\Impact Marketing and Comms Work\NASTAD CIE\How To Guides\Bilingual Care Team Manual\"/>
    </mc:Choice>
  </mc:AlternateContent>
  <xr:revisionPtr revIDLastSave="0" documentId="13_ncr:1_{88909629-F4B3-444D-9566-C713CB838B2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xample BBCT Cost Analysis Tool" sheetId="1" r:id="rId1"/>
    <sheet name="Sheet3" sheetId="3" state="hidden" r:id="rId2"/>
  </sheets>
  <definedNames>
    <definedName name="_xlnm.Print_Titles" localSheetId="0">'Example BBCT Cost Analysis Tool'!$14:$38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E89" i="1" s="1"/>
  <c r="D88" i="1"/>
  <c r="C88" i="1"/>
  <c r="C89" i="1" s="1"/>
  <c r="B88" i="1"/>
  <c r="B89" i="1" s="1"/>
  <c r="E87" i="1"/>
  <c r="D87" i="1"/>
  <c r="C87" i="1"/>
  <c r="B87" i="1"/>
  <c r="E86" i="1"/>
  <c r="D86" i="1"/>
  <c r="C86" i="1"/>
  <c r="B86" i="1"/>
  <c r="E83" i="1"/>
  <c r="E84" i="1" s="1"/>
  <c r="D83" i="1"/>
  <c r="D84" i="1" s="1"/>
  <c r="C83" i="1"/>
  <c r="C84" i="1" s="1"/>
  <c r="B83" i="1"/>
  <c r="B85" i="1" s="1"/>
  <c r="E90" i="1" l="1"/>
  <c r="D89" i="1"/>
  <c r="C85" i="1"/>
  <c r="E85" i="1"/>
  <c r="D85" i="1"/>
  <c r="B84" i="1"/>
  <c r="C90" i="1" s="1"/>
  <c r="D90" i="1"/>
  <c r="B90" i="1" l="1"/>
  <c r="B79" i="1" l="1"/>
  <c r="B78" i="1"/>
  <c r="B77" i="1"/>
  <c r="B76" i="1"/>
</calcChain>
</file>

<file path=xl/sharedStrings.xml><?xml version="1.0" encoding="utf-8"?>
<sst xmlns="http://schemas.openxmlformats.org/spreadsheetml/2006/main" count="149" uniqueCount="115">
  <si>
    <t>Data</t>
  </si>
  <si>
    <t>Intervention and Client Information</t>
  </si>
  <si>
    <t>Comments</t>
  </si>
  <si>
    <t xml:space="preserve"> </t>
  </si>
  <si>
    <t>Intervention Staffing and Other Costs</t>
  </si>
  <si>
    <t>Care coordinator</t>
  </si>
  <si>
    <t>Case manager</t>
  </si>
  <si>
    <t xml:space="preserve">Medical case manager </t>
  </si>
  <si>
    <t>Data manager</t>
  </si>
  <si>
    <t>Health department bridge worker</t>
  </si>
  <si>
    <t xml:space="preserve">Health department disease intervention specialist </t>
  </si>
  <si>
    <t>Linkage specialist</t>
  </si>
  <si>
    <t>Medical director</t>
  </si>
  <si>
    <t>Medical service providers</t>
  </si>
  <si>
    <t>Mental health provider</t>
  </si>
  <si>
    <t>Nurse</t>
  </si>
  <si>
    <t>Outreach coordinator</t>
  </si>
  <si>
    <t>Outreach specialist</t>
  </si>
  <si>
    <t>Peer educator</t>
  </si>
  <si>
    <t>Peer navigator</t>
  </si>
  <si>
    <t>Non-peer navigator</t>
  </si>
  <si>
    <t>Social worker</t>
  </si>
  <si>
    <t>Treatment adherence specialist</t>
  </si>
  <si>
    <t>Other staff title:</t>
  </si>
  <si>
    <t>Enter other staff title here</t>
  </si>
  <si>
    <t>Cost category</t>
  </si>
  <si>
    <t>Computer supplies</t>
  </si>
  <si>
    <t>Electronic equipment</t>
  </si>
  <si>
    <t>IT support</t>
  </si>
  <si>
    <t>Laboratory services</t>
  </si>
  <si>
    <t>Misc. equipment</t>
  </si>
  <si>
    <t>Office supplies</t>
  </si>
  <si>
    <t>Mobile phone/messaging/texting service</t>
  </si>
  <si>
    <t>Postage and handling</t>
  </si>
  <si>
    <t>Printed materials (i.e. brochures, handouts)</t>
  </si>
  <si>
    <t>Printing</t>
  </si>
  <si>
    <t>Staff travel</t>
  </si>
  <si>
    <t xml:space="preserve">Licensing Fees </t>
  </si>
  <si>
    <t>Other cost:</t>
  </si>
  <si>
    <t>Enter name of other cost here</t>
  </si>
  <si>
    <t xml:space="preserve">Financial incentives  </t>
  </si>
  <si>
    <t>Food vouchers/meals</t>
  </si>
  <si>
    <t>Mobile phones and service for client</t>
  </si>
  <si>
    <t xml:space="preserve">Client educational materials, training, etc. </t>
  </si>
  <si>
    <t>Transporation or travel assistance</t>
  </si>
  <si>
    <t>Does not incorporate overhead rate</t>
  </si>
  <si>
    <t>B. Yield ratio (Actual Clients/Attempted Clients)</t>
  </si>
  <si>
    <t>E. % of average cost per client (interventional) to average total costs per client</t>
  </si>
  <si>
    <t>20 - Benefits of a routine opt-out HIV testing and linkage to care program for previously diagnosed patients in publicly funded emergency departments in Houston, TX</t>
  </si>
  <si>
    <t>44 - PositiveLinks: A Mobile Health Intervention for Retention in HIV Care and Clinical Outcomes with 12-Month Follow-Up</t>
  </si>
  <si>
    <t>47 - Keeping them in ""STYLE"": finding, linking, and retaining young HIV-positive black and Latino men who have sex with men in care</t>
  </si>
  <si>
    <t>55 - Outcomes of a Clinic-Based Surveillance-Informed Intervention to Relink Patients to HIV Care</t>
  </si>
  <si>
    <t>76 - Project ACCEPT: Evaluation of a Group-Based Intervention to Improve Engagement in Care for Youth Newly Diagnosed with HIV</t>
  </si>
  <si>
    <t>99 - The Effect of Patient Navigation on the Likelihood of Engagement in Clinical Care for HIV-Infected Individuals Leaving Jail</t>
  </si>
  <si>
    <t>104 - Strategies to improve access to and utilization of health care services and adherence to antiretroviral therapy among HIV-infected drug users</t>
  </si>
  <si>
    <t>113 - Motivational interviewing by peer outreach workers: a pilot randomized clinical trial to retain adolescents and young adults in HIV care</t>
  </si>
  <si>
    <t>120 - Linkage and antiretroviral therapy within 72 hours at a federally qualified health center in New Orleans</t>
  </si>
  <si>
    <t>132 - Impact of a bilingual/bicultural care team on HIV-related health outcomes</t>
  </si>
  <si>
    <t>145 - Evaluation of a Client-Centered Linkage Intervention for Patients Newly Diagnosed with HIV at an Urban United States LGBT Center: The Linkage to Care Specialist Project</t>
  </si>
  <si>
    <t>146 - Enhanced personal contact with HIV patients improves retention in primary care: a randomized trial in 6 US HIV clinics</t>
  </si>
  <si>
    <t>154 - Effect of HIV Housing Services on Engagement in Care and Treatment, New York City, 2011</t>
  </si>
  <si>
    <t>179 - A randomized controlled study of intervention to improve continuity care engagement among HIV-infected persons after release from jails</t>
  </si>
  <si>
    <t>341 - Efficacy of a clinical decision-support system in an HIV practice: A randomized trial</t>
  </si>
  <si>
    <t>RFI-E300</t>
  </si>
  <si>
    <t>Yes</t>
  </si>
  <si>
    <t>New</t>
  </si>
  <si>
    <t>Intervention</t>
  </si>
  <si>
    <t>No</t>
  </si>
  <si>
    <t>Existing</t>
  </si>
  <si>
    <t>Administrative</t>
  </si>
  <si>
    <t>Unknown</t>
  </si>
  <si>
    <t>Both</t>
  </si>
  <si>
    <t>N/A</t>
  </si>
  <si>
    <t>Do not enter information in this section</t>
  </si>
  <si>
    <t>Intervention Details</t>
  </si>
  <si>
    <t>Actual number of clients per year</t>
  </si>
  <si>
    <t>Estimated maximum number of clients per year</t>
  </si>
  <si>
    <t>Number of staff</t>
  </si>
  <si>
    <t>Average annual % staff time working on intervention per month</t>
  </si>
  <si>
    <t>Note for instructions: Changes in staffing from original plan can made here and exlcuded from above if not applicable</t>
  </si>
  <si>
    <t>6. FTEs, job title, salaries for intervention personnel</t>
  </si>
  <si>
    <t>7. Total non-personnel intervention costs</t>
  </si>
  <si>
    <t xml:space="preserve">8. Other client specific costs </t>
  </si>
  <si>
    <t>9. Overhead rate (%)</t>
  </si>
  <si>
    <t>Project Cost Survey, Version 8.1</t>
  </si>
  <si>
    <t>Office assistance/clerical support</t>
  </si>
  <si>
    <r>
      <t xml:space="preserve">Volunteer/non-salary/in-kind staff, </t>
    </r>
    <r>
      <rPr>
        <b/>
        <sz val="11"/>
        <rFont val="MyriadPro-Regular"/>
      </rPr>
      <t>describe:</t>
    </r>
  </si>
  <si>
    <r>
      <t>A1. Total cost of the intervention</t>
    </r>
    <r>
      <rPr>
        <strike/>
        <sz val="11"/>
        <color rgb="FFFF0000"/>
        <rFont val="MyriadPro-Regular"/>
      </rPr>
      <t xml:space="preserve"> </t>
    </r>
    <r>
      <rPr>
        <sz val="11"/>
        <color theme="1"/>
        <rFont val="MyriadPro-Regular"/>
      </rPr>
      <t>per year  </t>
    </r>
  </si>
  <si>
    <r>
      <t>A2. Average cost per client   (</t>
    </r>
    <r>
      <rPr>
        <b/>
        <sz val="11"/>
        <color theme="1"/>
        <rFont val="MyriadPro-Regular"/>
      </rPr>
      <t>1.</t>
    </r>
    <r>
      <rPr>
        <sz val="11"/>
        <color theme="1"/>
        <rFont val="MyriadPro-Regular"/>
      </rPr>
      <t> Actual Clients)</t>
    </r>
  </si>
  <si>
    <r>
      <t>A3. Average cost per client  (</t>
    </r>
    <r>
      <rPr>
        <b/>
        <sz val="11"/>
        <color theme="1"/>
        <rFont val="MyriadPro-Regular"/>
      </rPr>
      <t>2.</t>
    </r>
    <r>
      <rPr>
        <sz val="11"/>
        <color theme="1"/>
        <rFont val="MyriadPro-Regular"/>
      </rPr>
      <t> Maximum number of Clients)</t>
    </r>
  </si>
  <si>
    <r>
      <t>C. Ratio of actual clients served to total number of employees (</t>
    </r>
    <r>
      <rPr>
        <u/>
        <sz val="11"/>
        <color theme="1"/>
        <rFont val="MyriadPro-Regular"/>
      </rPr>
      <t>Full time</t>
    </r>
    <r>
      <rPr>
        <sz val="11"/>
        <color theme="1"/>
        <rFont val="MyriadPro-Regular"/>
      </rPr>
      <t> and </t>
    </r>
    <r>
      <rPr>
        <u/>
        <sz val="11"/>
        <color theme="1"/>
        <rFont val="MyriadPro-Regular"/>
      </rPr>
      <t>part-time</t>
    </r>
    <r>
      <rPr>
        <sz val="11"/>
        <color theme="1"/>
        <rFont val="MyriadPro-Regular"/>
      </rPr>
      <t>) </t>
    </r>
  </si>
  <si>
    <r>
      <t>D1. Average cost per client interventional personnel only (</t>
    </r>
    <r>
      <rPr>
        <b/>
        <sz val="11"/>
        <color theme="1"/>
        <rFont val="MyriadPro-Regular"/>
      </rPr>
      <t>1.</t>
    </r>
    <r>
      <rPr>
        <sz val="11"/>
        <color theme="1"/>
        <rFont val="MyriadPro-Regular"/>
      </rPr>
      <t xml:space="preserve">Actual Clients) </t>
    </r>
  </si>
  <si>
    <r>
      <t>D2. Average cost per client interventional personnel only (</t>
    </r>
    <r>
      <rPr>
        <b/>
        <sz val="11"/>
        <color theme="1"/>
        <rFont val="MyriadPro-Regular"/>
      </rPr>
      <t>2.</t>
    </r>
    <r>
      <rPr>
        <sz val="11"/>
        <color theme="1"/>
        <rFont val="MyriadPro-Regular"/>
      </rPr>
      <t> Maximum number of Clients)</t>
    </r>
  </si>
  <si>
    <t>(a) Full Time 
Employees</t>
  </si>
  <si>
    <t>(b) Part-Time 
Employees</t>
  </si>
  <si>
    <t>(a) 
Staff Title</t>
  </si>
  <si>
    <t>2. Number of clients you expect to contact and/or attempt to engage in intervention at this site in a year</t>
  </si>
  <si>
    <r>
      <t xml:space="preserve">4. Estimated </t>
    </r>
    <r>
      <rPr>
        <b/>
        <i/>
        <u/>
        <sz val="12"/>
        <color theme="1"/>
        <rFont val="MyriadPro-Regular"/>
      </rPr>
      <t>maximum</t>
    </r>
    <r>
      <rPr>
        <b/>
        <sz val="12"/>
        <color theme="1"/>
        <rFont val="MyriadPro-Regular"/>
      </rPr>
      <t xml:space="preserve"> number of clients you expect could be served at your site in a year </t>
    </r>
  </si>
  <si>
    <t>1. Number of months you plan to deliver the intervention at 
your site (e.g. Intervention Delivery Period)</t>
  </si>
  <si>
    <t>3. Total number of clients you expect to received the 
intervention at your site in a year</t>
  </si>
  <si>
    <t xml:space="preserve">Note for instructions: Light blue means enter data, gray means you should NOT enter data; When developing instructions, adjust numbering here and letters in Section 8 as some rows and coumns were deleted </t>
  </si>
  <si>
    <r>
      <t xml:space="preserve">(b) 
Number of staff </t>
    </r>
    <r>
      <rPr>
        <b/>
        <u/>
        <sz val="11"/>
        <rFont val="MyriadPro-Regular"/>
      </rPr>
      <t>during intervention period</t>
    </r>
  </si>
  <si>
    <r>
      <t xml:space="preserve">(c) 
</t>
    </r>
    <r>
      <rPr>
        <b/>
        <u/>
        <sz val="11"/>
        <color theme="1"/>
        <rFont val="MyriadPro-Regular"/>
      </rPr>
      <t>Annual</t>
    </r>
    <r>
      <rPr>
        <b/>
        <sz val="11"/>
        <color theme="1"/>
        <rFont val="MyriadPro-Regular"/>
      </rPr>
      <t xml:space="preserve"> Salary</t>
    </r>
  </si>
  <si>
    <t xml:space="preserve">(d) 
Fringe Rate </t>
  </si>
  <si>
    <r>
      <t xml:space="preserve">(f) 
Hours spent receiving training for the intervention </t>
    </r>
    <r>
      <rPr>
        <b/>
        <u/>
        <sz val="11"/>
        <color theme="1"/>
        <rFont val="MyriadPro-Regular"/>
      </rPr>
      <t>during the intervention period</t>
    </r>
  </si>
  <si>
    <r>
      <t>(g) 
Total number of months staff will work on</t>
    </r>
    <r>
      <rPr>
        <b/>
        <u/>
        <sz val="11"/>
        <color theme="1"/>
        <rFont val="MyriadPro-Regular"/>
      </rPr>
      <t xml:space="preserve"> intervention during intervention period</t>
    </r>
  </si>
  <si>
    <t>(i) 
New or existing staff member?</t>
  </si>
  <si>
    <r>
      <t xml:space="preserve">(e) 
Enter the average percent of time 
spent providing intervention services 
</t>
    </r>
    <r>
      <rPr>
        <b/>
        <u/>
        <sz val="11"/>
        <color theme="1"/>
        <rFont val="MyriadPro-Regular"/>
      </rPr>
      <t>per month</t>
    </r>
  </si>
  <si>
    <t>(a) 
Total cost for itervention duration</t>
  </si>
  <si>
    <t xml:space="preserve"> Incorporates 
overhead rate</t>
  </si>
  <si>
    <t>If you input your non-personnel and 
other cilent-specific costs</t>
  </si>
  <si>
    <t>If you use fixed 
non-personnel costs</t>
  </si>
  <si>
    <r>
      <rPr>
        <b/>
        <sz val="14"/>
        <color theme="0"/>
        <rFont val="MyriadPro-Regular"/>
      </rPr>
      <t>Cost Outcome Measures Per Year</t>
    </r>
    <r>
      <rPr>
        <b/>
        <sz val="12"/>
        <color theme="0"/>
        <rFont val="MyriadPro-Regular"/>
      </rPr>
      <t xml:space="preserve">
</t>
    </r>
    <r>
      <rPr>
        <sz val="12"/>
        <color theme="0"/>
        <rFont val="MyriadPro-Regular"/>
      </rPr>
      <t>Formulas to calculate cost measures, which include differences 
in geography where intervention took place</t>
    </r>
  </si>
  <si>
    <t>5. Total number of full-time and part-time employees involved in the intervention (paid and unpaid)</t>
  </si>
  <si>
    <t>Describe work of volunteer/non-salary/in-kind staff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</si>
</sst>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2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MyriadPro-Regular"/>
    </font>
    <font>
      <sz val="11"/>
      <color theme="1"/>
      <name val="MyriadPro-Regular"/>
    </font>
    <font>
      <b/>
      <sz val="12"/>
      <name val="MyriadPro-Regular"/>
    </font>
    <font>
      <b/>
      <sz val="11"/>
      <name val="MyriadPro-Regular"/>
    </font>
    <font>
      <sz val="12"/>
      <color theme="1"/>
      <name val="MyriadPro-Regular"/>
    </font>
    <font>
      <sz val="11"/>
      <name val="MyriadPro-Regular"/>
    </font>
    <font>
      <b/>
      <sz val="11"/>
      <color rgb="FFFF0000"/>
      <name val="MyriadPro-Regular"/>
    </font>
    <font>
      <b/>
      <sz val="12"/>
      <color theme="1"/>
      <name val="MyriadPro-Regular"/>
    </font>
    <font>
      <sz val="12"/>
      <name val="MyriadPro-Regular"/>
    </font>
    <font>
      <b/>
      <u/>
      <sz val="11"/>
      <name val="MyriadPro-Regular"/>
    </font>
    <font>
      <b/>
      <sz val="11"/>
      <color theme="1"/>
      <name val="MyriadPro-Regular"/>
    </font>
    <font>
      <b/>
      <u/>
      <sz val="11"/>
      <color theme="1"/>
      <name val="MyriadPro-Regular"/>
    </font>
    <font>
      <b/>
      <sz val="11"/>
      <color theme="5"/>
      <name val="MyriadPro-Regular"/>
    </font>
    <font>
      <b/>
      <u/>
      <sz val="11"/>
      <color theme="5"/>
      <name val="MyriadPro-Regular"/>
    </font>
    <font>
      <b/>
      <u/>
      <sz val="11"/>
      <color rgb="FF0070C0"/>
      <name val="MyriadPro-Regular"/>
    </font>
    <font>
      <i/>
      <sz val="10"/>
      <name val="MyriadPro-Regular"/>
    </font>
    <font>
      <u/>
      <sz val="11"/>
      <color rgb="FF008080"/>
      <name val="MyriadPro-Regular"/>
    </font>
    <font>
      <b/>
      <sz val="11"/>
      <color rgb="FF7030A0"/>
      <name val="MyriadPro-Regular"/>
    </font>
    <font>
      <strike/>
      <sz val="11"/>
      <color rgb="FFFF0000"/>
      <name val="MyriadPro-Regular"/>
    </font>
    <font>
      <u/>
      <sz val="11"/>
      <color theme="1"/>
      <name val="MyriadPro-Regular"/>
    </font>
    <font>
      <b/>
      <sz val="14"/>
      <color theme="0"/>
      <name val="Myriad Pro"/>
    </font>
    <font>
      <b/>
      <i/>
      <u/>
      <sz val="12"/>
      <color theme="1"/>
      <name val="MyriadPro-Regular"/>
    </font>
    <font>
      <b/>
      <sz val="11"/>
      <color rgb="FF00B4D3"/>
      <name val="MyriadPro-Regular"/>
    </font>
    <font>
      <b/>
      <sz val="11"/>
      <color rgb="FFEF4878"/>
      <name val="MyriadPro-Regular"/>
    </font>
    <font>
      <b/>
      <sz val="12"/>
      <color theme="0"/>
      <name val="MyriadPro-Regular"/>
    </font>
    <font>
      <sz val="12"/>
      <color theme="0"/>
      <name val="MyriadPro-Regula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B1464"/>
        <bgColor indexed="64"/>
      </patternFill>
    </fill>
    <fill>
      <patternFill patternType="solid">
        <fgColor rgb="FF00B4D3"/>
        <bgColor indexed="64"/>
      </patternFill>
    </fill>
    <fill>
      <patternFill patternType="solid">
        <fgColor rgb="FF9ED4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7EAF4"/>
        <bgColor indexed="64"/>
      </patternFill>
    </fill>
    <fill>
      <patternFill patternType="solid">
        <fgColor rgb="FFD4D5D9"/>
        <bgColor indexed="64"/>
      </patternFill>
    </fill>
    <fill>
      <patternFill patternType="solid">
        <fgColor rgb="FFF9E6E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/>
      <top/>
      <bottom style="thick">
        <color rgb="FFEF4878"/>
      </bottom>
      <diagonal/>
    </border>
    <border>
      <left/>
      <right style="thin">
        <color indexed="64"/>
      </right>
      <top/>
      <bottom style="thick">
        <color rgb="FFEF487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EF4878"/>
      </bottom>
      <diagonal/>
    </border>
    <border>
      <left style="thin">
        <color indexed="64"/>
      </left>
      <right style="thin">
        <color indexed="64"/>
      </right>
      <top/>
      <bottom style="thick">
        <color rgb="FFEF4878"/>
      </bottom>
      <diagonal/>
    </border>
    <border>
      <left style="thin">
        <color indexed="64"/>
      </left>
      <right/>
      <top/>
      <bottom style="thick">
        <color rgb="FFEF487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44" fontId="19" fillId="4" borderId="18" xfId="1" applyFont="1" applyFill="1" applyBorder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10" xfId="0" applyFont="1" applyBorder="1" applyAlignment="1">
      <alignment wrapText="1"/>
    </xf>
    <xf numFmtId="0" fontId="3" fillId="3" borderId="10" xfId="0" applyFont="1" applyFill="1" applyBorder="1"/>
    <xf numFmtId="1" fontId="3" fillId="3" borderId="10" xfId="0" applyNumberFormat="1" applyFont="1" applyFill="1" applyBorder="1"/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22" fillId="6" borderId="25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wrapText="1"/>
    </xf>
    <xf numFmtId="0" fontId="12" fillId="7" borderId="10" xfId="0" applyFont="1" applyFill="1" applyBorder="1" applyAlignment="1">
      <alignment horizontal="center" wrapText="1"/>
    </xf>
    <xf numFmtId="0" fontId="12" fillId="7" borderId="3" xfId="0" applyFont="1" applyFill="1" applyBorder="1" applyAlignment="1">
      <alignment horizontal="center" wrapText="1"/>
    </xf>
    <xf numFmtId="0" fontId="12" fillId="7" borderId="4" xfId="0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vertical="center"/>
    </xf>
    <xf numFmtId="0" fontId="7" fillId="8" borderId="10" xfId="0" applyFont="1" applyFill="1" applyBorder="1" applyAlignment="1">
      <alignment vertical="center" wrapText="1"/>
    </xf>
    <xf numFmtId="0" fontId="7" fillId="8" borderId="12" xfId="0" applyFont="1" applyFill="1" applyBorder="1" applyAlignment="1">
      <alignment vertical="center" wrapText="1"/>
    </xf>
    <xf numFmtId="0" fontId="7" fillId="9" borderId="14" xfId="0" applyFont="1" applyFill="1" applyBorder="1" applyAlignment="1">
      <alignment vertical="center" wrapText="1"/>
    </xf>
    <xf numFmtId="0" fontId="7" fillId="9" borderId="20" xfId="0" applyFont="1" applyFill="1" applyBorder="1" applyAlignment="1">
      <alignment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top" wrapText="1"/>
    </xf>
    <xf numFmtId="0" fontId="16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 wrapText="1"/>
    </xf>
    <xf numFmtId="0" fontId="3" fillId="9" borderId="10" xfId="0" applyFont="1" applyFill="1" applyBorder="1" applyAlignment="1">
      <alignment horizontal="center" wrapText="1"/>
    </xf>
    <xf numFmtId="0" fontId="13" fillId="10" borderId="9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wrapText="1"/>
    </xf>
    <xf numFmtId="0" fontId="12" fillId="10" borderId="8" xfId="0" applyFont="1" applyFill="1" applyBorder="1" applyAlignment="1">
      <alignment horizontal="center" vertical="center"/>
    </xf>
    <xf numFmtId="0" fontId="12" fillId="10" borderId="7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vertical="center" wrapText="1"/>
    </xf>
    <xf numFmtId="0" fontId="12" fillId="10" borderId="12" xfId="0" applyFont="1" applyFill="1" applyBorder="1" applyAlignment="1">
      <alignment vertical="center" wrapText="1"/>
    </xf>
    <xf numFmtId="0" fontId="14" fillId="10" borderId="10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top" wrapText="1"/>
    </xf>
    <xf numFmtId="0" fontId="14" fillId="10" borderId="12" xfId="0" applyFont="1" applyFill="1" applyBorder="1" applyAlignment="1">
      <alignment vertical="center"/>
    </xf>
    <xf numFmtId="0" fontId="14" fillId="10" borderId="12" xfId="0" applyFont="1" applyFill="1" applyBorder="1" applyAlignment="1">
      <alignment vertical="top" wrapText="1"/>
    </xf>
    <xf numFmtId="0" fontId="16" fillId="10" borderId="10" xfId="0" applyFont="1" applyFill="1" applyBorder="1" applyAlignment="1">
      <alignment vertical="center" wrapText="1"/>
    </xf>
    <xf numFmtId="0" fontId="3" fillId="10" borderId="11" xfId="0" applyFont="1" applyFill="1" applyBorder="1" applyAlignment="1">
      <alignment wrapText="1"/>
    </xf>
    <xf numFmtId="0" fontId="13" fillId="10" borderId="9" xfId="0" applyFont="1" applyFill="1" applyBorder="1" applyAlignment="1">
      <alignment vertical="center" wrapText="1"/>
    </xf>
    <xf numFmtId="0" fontId="13" fillId="10" borderId="22" xfId="0" applyFont="1" applyFill="1" applyBorder="1" applyAlignment="1">
      <alignment vertical="center" wrapText="1"/>
    </xf>
    <xf numFmtId="0" fontId="13" fillId="10" borderId="10" xfId="0" applyFont="1" applyFill="1" applyBorder="1" applyAlignment="1">
      <alignment vertical="center" wrapText="1"/>
    </xf>
    <xf numFmtId="0" fontId="14" fillId="9" borderId="3" xfId="0" applyFont="1" applyFill="1" applyBorder="1" applyAlignment="1">
      <alignment vertical="center"/>
    </xf>
    <xf numFmtId="0" fontId="14" fillId="9" borderId="4" xfId="0" applyFont="1" applyFill="1" applyBorder="1" applyAlignment="1">
      <alignment vertical="top" wrapText="1"/>
    </xf>
    <xf numFmtId="0" fontId="14" fillId="9" borderId="15" xfId="0" applyFont="1" applyFill="1" applyBorder="1" applyAlignment="1">
      <alignment vertical="center"/>
    </xf>
    <xf numFmtId="0" fontId="14" fillId="9" borderId="13" xfId="0" applyFont="1" applyFill="1" applyBorder="1" applyAlignment="1">
      <alignment vertical="top" wrapText="1"/>
    </xf>
    <xf numFmtId="0" fontId="14" fillId="9" borderId="10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top" wrapText="1"/>
    </xf>
    <xf numFmtId="0" fontId="17" fillId="9" borderId="10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/>
    </xf>
    <xf numFmtId="0" fontId="17" fillId="9" borderId="12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vertical="center" wrapText="1"/>
    </xf>
    <xf numFmtId="0" fontId="16" fillId="9" borderId="22" xfId="0" applyFont="1" applyFill="1" applyBorder="1" applyAlignment="1">
      <alignment vertical="center" wrapText="1"/>
    </xf>
    <xf numFmtId="0" fontId="16" fillId="9" borderId="10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wrapText="1"/>
    </xf>
    <xf numFmtId="0" fontId="16" fillId="9" borderId="12" xfId="0" applyFont="1" applyFill="1" applyBorder="1" applyAlignment="1">
      <alignment vertical="center" wrapText="1"/>
    </xf>
    <xf numFmtId="0" fontId="3" fillId="9" borderId="15" xfId="0" applyFont="1" applyFill="1" applyBorder="1" applyAlignment="1">
      <alignment wrapText="1"/>
    </xf>
    <xf numFmtId="0" fontId="3" fillId="9" borderId="10" xfId="0" applyFont="1" applyFill="1" applyBorder="1" applyAlignment="1">
      <alignment wrapText="1"/>
    </xf>
    <xf numFmtId="0" fontId="7" fillId="8" borderId="9" xfId="0" applyFont="1" applyFill="1" applyBorder="1" applyAlignment="1">
      <alignment vertical="center" wrapText="1"/>
    </xf>
    <xf numFmtId="0" fontId="14" fillId="9" borderId="21" xfId="0" applyFont="1" applyFill="1" applyBorder="1" applyAlignment="1">
      <alignment vertical="center"/>
    </xf>
    <xf numFmtId="0" fontId="14" fillId="9" borderId="4" xfId="0" applyFont="1" applyFill="1" applyBorder="1" applyAlignment="1">
      <alignment vertical="center"/>
    </xf>
    <xf numFmtId="0" fontId="14" fillId="9" borderId="13" xfId="0" applyFont="1" applyFill="1" applyBorder="1" applyAlignment="1">
      <alignment vertical="center"/>
    </xf>
    <xf numFmtId="44" fontId="24" fillId="10" borderId="12" xfId="1" applyFont="1" applyFill="1" applyBorder="1" applyAlignment="1">
      <alignment vertical="center"/>
    </xf>
    <xf numFmtId="0" fontId="26" fillId="6" borderId="26" xfId="0" applyFont="1" applyFill="1" applyBorder="1" applyAlignment="1">
      <alignment horizontal="center" wrapText="1"/>
    </xf>
    <xf numFmtId="164" fontId="6" fillId="11" borderId="10" xfId="1" applyNumberFormat="1" applyFont="1" applyFill="1" applyBorder="1"/>
    <xf numFmtId="164" fontId="3" fillId="11" borderId="10" xfId="1" applyNumberFormat="1" applyFont="1" applyFill="1" applyBorder="1" applyAlignment="1">
      <alignment wrapText="1"/>
    </xf>
    <xf numFmtId="44" fontId="6" fillId="11" borderId="10" xfId="1" applyNumberFormat="1" applyFont="1" applyFill="1" applyBorder="1"/>
    <xf numFmtId="165" fontId="6" fillId="11" borderId="10" xfId="0" applyNumberFormat="1" applyFont="1" applyFill="1" applyBorder="1"/>
    <xf numFmtId="165" fontId="3" fillId="11" borderId="10" xfId="0" applyNumberFormat="1" applyFont="1" applyFill="1" applyBorder="1" applyAlignment="1">
      <alignment wrapText="1"/>
    </xf>
    <xf numFmtId="165" fontId="3" fillId="11" borderId="10" xfId="0" applyNumberFormat="1" applyFont="1" applyFill="1" applyBorder="1" applyAlignment="1">
      <alignment vertical="top" wrapText="1"/>
    </xf>
    <xf numFmtId="165" fontId="3" fillId="11" borderId="10" xfId="0" applyNumberFormat="1" applyFont="1" applyFill="1" applyBorder="1"/>
    <xf numFmtId="9" fontId="6" fillId="11" borderId="10" xfId="2" applyFont="1" applyFill="1" applyBorder="1"/>
    <xf numFmtId="9" fontId="3" fillId="11" borderId="10" xfId="2" applyFont="1" applyFill="1" applyBorder="1"/>
    <xf numFmtId="0" fontId="25" fillId="0" borderId="0" xfId="0" applyFont="1" applyBorder="1" applyAlignment="1">
      <alignment horizontal="left" vertical="center" wrapText="1"/>
    </xf>
    <xf numFmtId="0" fontId="2" fillId="6" borderId="27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 wrapText="1"/>
    </xf>
    <xf numFmtId="44" fontId="24" fillId="10" borderId="10" xfId="1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3" fillId="3" borderId="9" xfId="0" applyFont="1" applyFill="1" applyBorder="1"/>
    <xf numFmtId="0" fontId="9" fillId="6" borderId="25" xfId="0" applyFont="1" applyFill="1" applyBorder="1" applyAlignment="1">
      <alignment horizontal="left" vertical="center" wrapText="1"/>
    </xf>
    <xf numFmtId="0" fontId="2" fillId="6" borderId="28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6" borderId="26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8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17" fillId="9" borderId="19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17" fillId="9" borderId="5" xfId="0" applyFont="1" applyFill="1" applyBorder="1" applyAlignment="1">
      <alignment horizontal="center" vertical="center"/>
    </xf>
    <xf numFmtId="0" fontId="17" fillId="9" borderId="23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wrapText="1"/>
    </xf>
    <xf numFmtId="0" fontId="5" fillId="7" borderId="17" xfId="0" applyFont="1" applyFill="1" applyBorder="1" applyAlignment="1">
      <alignment horizontal="center"/>
    </xf>
    <xf numFmtId="0" fontId="22" fillId="6" borderId="24" xfId="0" applyFont="1" applyFill="1" applyBorder="1" applyAlignment="1">
      <alignment horizontal="center" wrapText="1"/>
    </xf>
    <xf numFmtId="0" fontId="7" fillId="9" borderId="1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F4878"/>
      <color rgb="FF00B4D3"/>
      <color rgb="FFD7EAF4"/>
      <color rgb="FF9ED4E1"/>
      <color rgb="FF1B1464"/>
      <color rgb="FFF9E6E9"/>
      <color rgb="FFD4D5D9"/>
      <color rgb="FFF2F2F2"/>
      <color rgb="FFEE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1345354</xdr:colOff>
      <xdr:row>0</xdr:row>
      <xdr:rowOff>2890901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6EE957A-F712-A344-96D4-90FC1D430B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4" r="1730"/>
        <a:stretch/>
      </xdr:blipFill>
      <xdr:spPr>
        <a:xfrm>
          <a:off x="0" y="0"/>
          <a:ext cx="13147887" cy="2890901"/>
        </a:xfrm>
        <a:prstGeom prst="rect">
          <a:avLst/>
        </a:prstGeom>
      </xdr:spPr>
    </xdr:pic>
    <xdr:clientData fLocksWithSheet="0"/>
  </xdr:twoCellAnchor>
  <xdr:twoCellAnchor editAs="oneCell">
    <xdr:from>
      <xdr:col>0</xdr:col>
      <xdr:colOff>4032252</xdr:colOff>
      <xdr:row>3</xdr:row>
      <xdr:rowOff>87420</xdr:rowOff>
    </xdr:from>
    <xdr:to>
      <xdr:col>1</xdr:col>
      <xdr:colOff>103718</xdr:colOff>
      <xdr:row>3</xdr:row>
      <xdr:rowOff>489586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F0B643-8367-A746-BA05-34D35CEFA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32252" y="3770420"/>
          <a:ext cx="402166" cy="402166"/>
        </a:xfrm>
        <a:prstGeom prst="rect">
          <a:avLst/>
        </a:prstGeom>
      </xdr:spPr>
    </xdr:pic>
    <xdr:clientData/>
  </xdr:twoCellAnchor>
  <xdr:twoCellAnchor editAs="oneCell">
    <xdr:from>
      <xdr:col>0</xdr:col>
      <xdr:colOff>4190997</xdr:colOff>
      <xdr:row>9</xdr:row>
      <xdr:rowOff>50800</xdr:rowOff>
    </xdr:from>
    <xdr:to>
      <xdr:col>1</xdr:col>
      <xdr:colOff>642880</xdr:colOff>
      <xdr:row>9</xdr:row>
      <xdr:rowOff>483330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95D00AB-6080-4345-AE61-614FCEE5A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90997" y="6769100"/>
          <a:ext cx="782583" cy="424063"/>
        </a:xfrm>
        <a:prstGeom prst="rect">
          <a:avLst/>
        </a:prstGeom>
      </xdr:spPr>
    </xdr:pic>
    <xdr:clientData/>
  </xdr:twoCellAnchor>
  <xdr:twoCellAnchor editAs="oneCell">
    <xdr:from>
      <xdr:col>1</xdr:col>
      <xdr:colOff>1710268</xdr:colOff>
      <xdr:row>13</xdr:row>
      <xdr:rowOff>1693334</xdr:rowOff>
    </xdr:from>
    <xdr:to>
      <xdr:col>2</xdr:col>
      <xdr:colOff>44029</xdr:colOff>
      <xdr:row>13</xdr:row>
      <xdr:rowOff>2129285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05F2552-207F-6645-BF60-5ABEE11D6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45201" y="10295467"/>
          <a:ext cx="450428" cy="435951"/>
        </a:xfrm>
        <a:prstGeom prst="rect">
          <a:avLst/>
        </a:prstGeom>
      </xdr:spPr>
    </xdr:pic>
    <xdr:clientData/>
  </xdr:twoCellAnchor>
  <xdr:twoCellAnchor editAs="oneCell">
    <xdr:from>
      <xdr:col>3</xdr:col>
      <xdr:colOff>203200</xdr:colOff>
      <xdr:row>13</xdr:row>
      <xdr:rowOff>1117600</xdr:rowOff>
    </xdr:from>
    <xdr:to>
      <xdr:col>3</xdr:col>
      <xdr:colOff>941024</xdr:colOff>
      <xdr:row>13</xdr:row>
      <xdr:rowOff>1546742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7475ECF-92A5-7F4C-8BAF-E88D3A0F5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191500" y="9690100"/>
          <a:ext cx="737824" cy="429142"/>
        </a:xfrm>
        <a:prstGeom prst="rect">
          <a:avLst/>
        </a:prstGeom>
      </xdr:spPr>
    </xdr:pic>
    <xdr:clientData/>
  </xdr:twoCellAnchor>
  <xdr:twoCellAnchor editAs="oneCell">
    <xdr:from>
      <xdr:col>4</xdr:col>
      <xdr:colOff>444500</xdr:colOff>
      <xdr:row>13</xdr:row>
      <xdr:rowOff>1701800</xdr:rowOff>
    </xdr:from>
    <xdr:to>
      <xdr:col>4</xdr:col>
      <xdr:colOff>874579</xdr:colOff>
      <xdr:row>13</xdr:row>
      <xdr:rowOff>2118298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E0F6FAE-1CE2-514E-A2FF-CFED614BD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37700" y="10274300"/>
          <a:ext cx="430079" cy="416498"/>
        </a:xfrm>
        <a:prstGeom prst="rect">
          <a:avLst/>
        </a:prstGeom>
      </xdr:spPr>
    </xdr:pic>
    <xdr:clientData/>
  </xdr:twoCellAnchor>
  <xdr:twoCellAnchor editAs="oneCell">
    <xdr:from>
      <xdr:col>5</xdr:col>
      <xdr:colOff>355600</xdr:colOff>
      <xdr:row>13</xdr:row>
      <xdr:rowOff>1663700</xdr:rowOff>
    </xdr:from>
    <xdr:to>
      <xdr:col>5</xdr:col>
      <xdr:colOff>843280</xdr:colOff>
      <xdr:row>13</xdr:row>
      <xdr:rowOff>2115255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E368206-6B10-2E4E-96C7-DDF91FAF3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782300" y="10236200"/>
          <a:ext cx="487680" cy="451555"/>
        </a:xfrm>
        <a:prstGeom prst="rect">
          <a:avLst/>
        </a:prstGeom>
      </xdr:spPr>
    </xdr:pic>
    <xdr:clientData/>
  </xdr:twoCellAnchor>
  <xdr:twoCellAnchor editAs="oneCell">
    <xdr:from>
      <xdr:col>7</xdr:col>
      <xdr:colOff>342900</xdr:colOff>
      <xdr:row>13</xdr:row>
      <xdr:rowOff>723900</xdr:rowOff>
    </xdr:from>
    <xdr:to>
      <xdr:col>7</xdr:col>
      <xdr:colOff>965200</xdr:colOff>
      <xdr:row>13</xdr:row>
      <xdr:rowOff>1346200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88C8E83-2DB8-1349-AAE2-55561C609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0" y="9296400"/>
          <a:ext cx="622300" cy="622300"/>
        </a:xfrm>
        <a:prstGeom prst="rect">
          <a:avLst/>
        </a:prstGeom>
      </xdr:spPr>
    </xdr:pic>
    <xdr:clientData/>
  </xdr:twoCellAnchor>
  <xdr:twoCellAnchor editAs="oneCell">
    <xdr:from>
      <xdr:col>9</xdr:col>
      <xdr:colOff>177800</xdr:colOff>
      <xdr:row>13</xdr:row>
      <xdr:rowOff>1130300</xdr:rowOff>
    </xdr:from>
    <xdr:to>
      <xdr:col>9</xdr:col>
      <xdr:colOff>876300</xdr:colOff>
      <xdr:row>13</xdr:row>
      <xdr:rowOff>1914172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B76C781-1BDA-2642-B2D5-A8F43CDB4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19400" y="9702800"/>
          <a:ext cx="698500" cy="783872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190500</xdr:colOff>
      <xdr:row>13</xdr:row>
      <xdr:rowOff>1765300</xdr:rowOff>
    </xdr:from>
    <xdr:to>
      <xdr:col>10</xdr:col>
      <xdr:colOff>714534</xdr:colOff>
      <xdr:row>13</xdr:row>
      <xdr:rowOff>2311399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309F934-4839-E748-A543-47C2660E5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11600" y="10337800"/>
          <a:ext cx="524034" cy="546099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</xdr:colOff>
      <xdr:row>13</xdr:row>
      <xdr:rowOff>431800</xdr:rowOff>
    </xdr:from>
    <xdr:to>
      <xdr:col>8</xdr:col>
      <xdr:colOff>800100</xdr:colOff>
      <xdr:row>13</xdr:row>
      <xdr:rowOff>965200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1DD9ADB-ED57-3B47-957F-A6FF59F02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8800" y="9004300"/>
          <a:ext cx="533400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393700</xdr:colOff>
      <xdr:row>13</xdr:row>
      <xdr:rowOff>711200</xdr:rowOff>
    </xdr:from>
    <xdr:to>
      <xdr:col>6</xdr:col>
      <xdr:colOff>1016000</xdr:colOff>
      <xdr:row>13</xdr:row>
      <xdr:rowOff>1333500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42C7640-0286-3747-B08A-05396D62E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400" y="9283700"/>
          <a:ext cx="622300" cy="6223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39</xdr:row>
      <xdr:rowOff>609600</xdr:rowOff>
    </xdr:from>
    <xdr:to>
      <xdr:col>2</xdr:col>
      <xdr:colOff>589280</xdr:colOff>
      <xdr:row>39</xdr:row>
      <xdr:rowOff>1021617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484FEB36-9088-FE41-BE98-BB32C27A5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15100" y="18034000"/>
          <a:ext cx="513080" cy="412017"/>
        </a:xfrm>
        <a:prstGeom prst="rect">
          <a:avLst/>
        </a:prstGeom>
      </xdr:spPr>
    </xdr:pic>
    <xdr:clientData/>
  </xdr:twoCellAnchor>
  <xdr:twoCellAnchor editAs="oneCell">
    <xdr:from>
      <xdr:col>4</xdr:col>
      <xdr:colOff>355600</xdr:colOff>
      <xdr:row>39</xdr:row>
      <xdr:rowOff>76200</xdr:rowOff>
    </xdr:from>
    <xdr:to>
      <xdr:col>4</xdr:col>
      <xdr:colOff>1015999</xdr:colOff>
      <xdr:row>39</xdr:row>
      <xdr:rowOff>650239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F5E3E920-B138-A146-9ADA-8871E6822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7500600"/>
          <a:ext cx="660399" cy="574039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304800</xdr:colOff>
      <xdr:row>39</xdr:row>
      <xdr:rowOff>495300</xdr:rowOff>
    </xdr:from>
    <xdr:to>
      <xdr:col>5</xdr:col>
      <xdr:colOff>828834</xdr:colOff>
      <xdr:row>39</xdr:row>
      <xdr:rowOff>1041399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A55D805-89E4-0A4F-9E9C-0E88B2C15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1500" y="17919700"/>
          <a:ext cx="524034" cy="546099"/>
        </a:xfrm>
        <a:prstGeom prst="rect">
          <a:avLst/>
        </a:prstGeom>
      </xdr:spPr>
    </xdr:pic>
    <xdr:clientData/>
  </xdr:twoCellAnchor>
  <xdr:oneCellAnchor>
    <xdr:from>
      <xdr:col>2</xdr:col>
      <xdr:colOff>76200</xdr:colOff>
      <xdr:row>58</xdr:row>
      <xdr:rowOff>609600</xdr:rowOff>
    </xdr:from>
    <xdr:ext cx="513080" cy="412017"/>
    <xdr:pic>
      <xdr:nvPicPr>
        <xdr:cNvPr id="18" name="Picture 17">
          <a:extLst>
            <a:ext uri="{FF2B5EF4-FFF2-40B4-BE49-F238E27FC236}">
              <a16:creationId xmlns:a16="http://schemas.microsoft.com/office/drawing/2014/main" id="{480FACB0-7785-A642-BF45-F43899425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15100" y="18034000"/>
          <a:ext cx="513080" cy="412017"/>
        </a:xfrm>
        <a:prstGeom prst="rect">
          <a:avLst/>
        </a:prstGeom>
      </xdr:spPr>
    </xdr:pic>
    <xdr:clientData/>
  </xdr:oneCellAnchor>
  <xdr:oneCellAnchor>
    <xdr:from>
      <xdr:col>4</xdr:col>
      <xdr:colOff>355600</xdr:colOff>
      <xdr:row>58</xdr:row>
      <xdr:rowOff>76200</xdr:rowOff>
    </xdr:from>
    <xdr:ext cx="660399" cy="574039"/>
    <xdr:pic>
      <xdr:nvPicPr>
        <xdr:cNvPr id="19" name="Picture 18">
          <a:extLst>
            <a:ext uri="{FF2B5EF4-FFF2-40B4-BE49-F238E27FC236}">
              <a16:creationId xmlns:a16="http://schemas.microsoft.com/office/drawing/2014/main" id="{A3096C02-78D2-A345-9C72-E4178F0C9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7500600"/>
          <a:ext cx="660399" cy="574039"/>
        </a:xfrm>
        <a:prstGeom prst="rect">
          <a:avLst/>
        </a:prstGeom>
      </xdr:spPr>
    </xdr:pic>
    <xdr:clientData/>
  </xdr:oneCellAnchor>
  <xdr:oneCellAnchor>
    <xdr:from>
      <xdr:col>5</xdr:col>
      <xdr:colOff>304800</xdr:colOff>
      <xdr:row>58</xdr:row>
      <xdr:rowOff>495300</xdr:rowOff>
    </xdr:from>
    <xdr:ext cx="524034" cy="546099"/>
    <xdr:pic>
      <xdr:nvPicPr>
        <xdr:cNvPr id="20" name="Picture 19">
          <a:extLst>
            <a:ext uri="{FF2B5EF4-FFF2-40B4-BE49-F238E27FC236}">
              <a16:creationId xmlns:a16="http://schemas.microsoft.com/office/drawing/2014/main" id="{E490A4CF-3AA5-DE47-9FC8-B972DBE66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1500" y="17919700"/>
          <a:ext cx="524034" cy="546099"/>
        </a:xfrm>
        <a:prstGeom prst="rect">
          <a:avLst/>
        </a:prstGeom>
      </xdr:spPr>
    </xdr:pic>
    <xdr:clientData/>
  </xdr:oneCellAnchor>
  <xdr:twoCellAnchor editAs="oneCell">
    <xdr:from>
      <xdr:col>0</xdr:col>
      <xdr:colOff>1960880</xdr:colOff>
      <xdr:row>81</xdr:row>
      <xdr:rowOff>60960</xdr:rowOff>
    </xdr:from>
    <xdr:to>
      <xdr:col>0</xdr:col>
      <xdr:colOff>2437130</xdr:colOff>
      <xdr:row>81</xdr:row>
      <xdr:rowOff>493914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C896BDB-13FB-6D43-8EAC-136E49198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60880" y="33995360"/>
          <a:ext cx="476250" cy="432954"/>
        </a:xfrm>
        <a:prstGeom prst="rect">
          <a:avLst/>
        </a:prstGeom>
      </xdr:spPr>
    </xdr:pic>
    <xdr:clientData/>
  </xdr:twoCellAnchor>
  <xdr:twoCellAnchor editAs="oneCell">
    <xdr:from>
      <xdr:col>5</xdr:col>
      <xdr:colOff>342900</xdr:colOff>
      <xdr:row>70</xdr:row>
      <xdr:rowOff>203200</xdr:rowOff>
    </xdr:from>
    <xdr:to>
      <xdr:col>5</xdr:col>
      <xdr:colOff>866934</xdr:colOff>
      <xdr:row>70</xdr:row>
      <xdr:rowOff>749299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E2E811C4-F6FE-A043-8354-F635C4A15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9600" y="25895300"/>
          <a:ext cx="524034" cy="546099"/>
        </a:xfrm>
        <a:prstGeom prst="rect">
          <a:avLst/>
        </a:prstGeom>
      </xdr:spPr>
    </xdr:pic>
    <xdr:clientData/>
  </xdr:twoCellAnchor>
  <xdr:twoCellAnchor editAs="oneCell">
    <xdr:from>
      <xdr:col>2</xdr:col>
      <xdr:colOff>774700</xdr:colOff>
      <xdr:row>70</xdr:row>
      <xdr:rowOff>241300</xdr:rowOff>
    </xdr:from>
    <xdr:to>
      <xdr:col>2</xdr:col>
      <xdr:colOff>1338001</xdr:colOff>
      <xdr:row>70</xdr:row>
      <xdr:rowOff>725004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1E8483A7-A520-B04B-9BCC-6E8B58D48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3600" y="25933400"/>
          <a:ext cx="563301" cy="483704"/>
        </a:xfrm>
        <a:prstGeom prst="rect">
          <a:avLst/>
        </a:prstGeom>
      </xdr:spPr>
    </xdr:pic>
    <xdr:clientData/>
  </xdr:twoCellAnchor>
  <xdr:twoCellAnchor editAs="oneCell">
    <xdr:from>
      <xdr:col>0</xdr:col>
      <xdr:colOff>1917700</xdr:colOff>
      <xdr:row>74</xdr:row>
      <xdr:rowOff>106061</xdr:rowOff>
    </xdr:from>
    <xdr:to>
      <xdr:col>0</xdr:col>
      <xdr:colOff>2425700</xdr:colOff>
      <xdr:row>74</xdr:row>
      <xdr:rowOff>620926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80E63893-465F-0D46-8F6A-3CC8AD58E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7700" y="29150961"/>
          <a:ext cx="508000" cy="514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4"/>
  <sheetViews>
    <sheetView tabSelected="1" topLeftCell="A13" zoomScaleNormal="100" workbookViewId="0">
      <selection activeCell="D36" sqref="D36"/>
    </sheetView>
  </sheetViews>
  <sheetFormatPr defaultColWidth="8.796875" defaultRowHeight="15"/>
  <cols>
    <col min="1" max="1" width="56.796875" style="12" customWidth="1"/>
    <col min="2" max="2" width="27.69921875" style="9" customWidth="1"/>
    <col min="3" max="3" width="20.296875" style="9" customWidth="1"/>
    <col min="4" max="4" width="17.19921875" style="9" customWidth="1"/>
    <col min="5" max="5" width="17.5" style="9" customWidth="1"/>
    <col min="6" max="6" width="15" style="9" customWidth="1"/>
    <col min="7" max="7" width="18.69921875" style="8" customWidth="1"/>
    <col min="8" max="8" width="16.69921875" style="8" customWidth="1"/>
    <col min="9" max="10" width="14.19921875" style="9" customWidth="1"/>
    <col min="11" max="11" width="12.19921875" style="9" customWidth="1"/>
    <col min="12" max="12" width="8.796875" style="10"/>
    <col min="13" max="16384" width="8.796875" style="9"/>
  </cols>
  <sheetData>
    <row r="1" spans="1:12" ht="250.05" customHeight="1"/>
    <row r="3" spans="1:12" s="5" customFormat="1" ht="25.05" customHeight="1">
      <c r="A3" s="130" t="s">
        <v>84</v>
      </c>
      <c r="B3" s="130"/>
      <c r="C3" s="130"/>
      <c r="D3" s="130"/>
      <c r="E3" s="4"/>
      <c r="F3" s="4"/>
      <c r="G3" s="4"/>
      <c r="H3" s="4"/>
      <c r="I3" s="4"/>
      <c r="J3" s="4"/>
    </row>
    <row r="4" spans="1:12" ht="60" customHeight="1" thickBot="1">
      <c r="A4" s="156" t="s">
        <v>1</v>
      </c>
      <c r="B4" s="156"/>
      <c r="C4" s="156"/>
      <c r="D4" s="45" t="s">
        <v>2</v>
      </c>
      <c r="E4" s="6"/>
      <c r="F4" s="7"/>
    </row>
    <row r="5" spans="1:12" s="12" customFormat="1" ht="33" customHeight="1" thickTop="1">
      <c r="A5" s="55" t="s">
        <v>98</v>
      </c>
      <c r="B5" s="157"/>
      <c r="C5" s="158"/>
      <c r="D5" s="57" t="s">
        <v>3</v>
      </c>
      <c r="E5" s="11"/>
      <c r="F5" s="135" t="s">
        <v>100</v>
      </c>
      <c r="G5" s="135"/>
      <c r="H5" s="135"/>
    </row>
    <row r="6" spans="1:12" s="12" customFormat="1" ht="33" customHeight="1">
      <c r="A6" s="55" t="s">
        <v>96</v>
      </c>
      <c r="B6" s="157"/>
      <c r="C6" s="158"/>
      <c r="D6" s="57" t="s">
        <v>3</v>
      </c>
      <c r="E6" s="11"/>
      <c r="F6" s="135"/>
      <c r="G6" s="135"/>
      <c r="H6" s="135"/>
    </row>
    <row r="7" spans="1:12" s="12" customFormat="1" ht="33" customHeight="1">
      <c r="A7" s="55" t="s">
        <v>99</v>
      </c>
      <c r="B7" s="157"/>
      <c r="C7" s="158"/>
      <c r="D7" s="57" t="s">
        <v>3</v>
      </c>
      <c r="E7" s="11"/>
      <c r="F7" s="13"/>
    </row>
    <row r="8" spans="1:12" s="12" customFormat="1" ht="33" customHeight="1">
      <c r="A8" s="55" t="s">
        <v>97</v>
      </c>
      <c r="B8" s="157"/>
      <c r="C8" s="158"/>
      <c r="D8" s="57" t="s">
        <v>3</v>
      </c>
      <c r="E8" s="11"/>
      <c r="F8" s="13"/>
    </row>
    <row r="9" spans="1:12" s="17" customFormat="1">
      <c r="A9" s="14"/>
      <c r="B9" s="15"/>
      <c r="C9" s="15"/>
      <c r="D9" s="16"/>
      <c r="E9" s="13"/>
      <c r="F9" s="13"/>
    </row>
    <row r="10" spans="1:12" s="12" customFormat="1" ht="60" customHeight="1" thickBot="1">
      <c r="A10" s="156" t="s">
        <v>4</v>
      </c>
      <c r="B10" s="156"/>
      <c r="C10" s="156"/>
      <c r="D10" s="156"/>
      <c r="E10" s="18"/>
      <c r="F10" s="18"/>
    </row>
    <row r="11" spans="1:12" ht="40.049999999999997" customHeight="1" thickTop="1">
      <c r="A11" s="48"/>
      <c r="B11" s="46" t="s">
        <v>93</v>
      </c>
      <c r="C11" s="47" t="s">
        <v>94</v>
      </c>
      <c r="D11" s="46" t="s">
        <v>2</v>
      </c>
      <c r="E11" s="8"/>
      <c r="F11" s="8"/>
      <c r="L11" s="9"/>
    </row>
    <row r="12" spans="1:12" s="12" customFormat="1" ht="54" customHeight="1">
      <c r="A12" s="56" t="s">
        <v>113</v>
      </c>
      <c r="B12" s="60"/>
      <c r="C12" s="61"/>
      <c r="D12" s="58"/>
      <c r="E12" s="20"/>
      <c r="F12" s="18"/>
    </row>
    <row r="13" spans="1:12" s="23" customFormat="1" ht="43.5" customHeight="1">
      <c r="A13" s="21"/>
      <c r="B13" s="13"/>
      <c r="C13" s="13"/>
      <c r="D13" s="13"/>
      <c r="E13" s="22"/>
      <c r="F13" s="13"/>
    </row>
    <row r="14" spans="1:12" s="12" customFormat="1" ht="199.95" customHeight="1">
      <c r="A14" s="147" t="s">
        <v>80</v>
      </c>
      <c r="B14" s="154" t="s">
        <v>95</v>
      </c>
      <c r="C14" s="155"/>
      <c r="D14" s="49" t="s">
        <v>101</v>
      </c>
      <c r="E14" s="50" t="s">
        <v>102</v>
      </c>
      <c r="F14" s="51" t="s">
        <v>103</v>
      </c>
      <c r="G14" s="52" t="s">
        <v>107</v>
      </c>
      <c r="H14" s="52" t="s">
        <v>104</v>
      </c>
      <c r="I14" s="52" t="s">
        <v>105</v>
      </c>
      <c r="J14" s="53" t="s">
        <v>106</v>
      </c>
      <c r="K14" s="54" t="s">
        <v>2</v>
      </c>
    </row>
    <row r="15" spans="1:12" s="12" customFormat="1" ht="19.95" customHeight="1">
      <c r="A15" s="147"/>
      <c r="B15" s="149" t="s">
        <v>5</v>
      </c>
      <c r="C15" s="150"/>
      <c r="D15" s="75">
        <v>1</v>
      </c>
      <c r="E15" s="63"/>
      <c r="F15" s="64"/>
      <c r="G15" s="72">
        <v>50</v>
      </c>
      <c r="H15" s="72">
        <v>8</v>
      </c>
      <c r="I15" s="68"/>
      <c r="J15" s="69"/>
      <c r="K15" s="62"/>
    </row>
    <row r="16" spans="1:12" s="12" customFormat="1" ht="19.95" customHeight="1">
      <c r="A16" s="147"/>
      <c r="B16" s="149" t="s">
        <v>6</v>
      </c>
      <c r="C16" s="150"/>
      <c r="D16" s="76">
        <v>0</v>
      </c>
      <c r="E16" s="79"/>
      <c r="F16" s="80"/>
      <c r="G16" s="72"/>
      <c r="H16" s="72"/>
      <c r="I16" s="73"/>
      <c r="J16" s="74"/>
      <c r="K16" s="62"/>
    </row>
    <row r="17" spans="1:11" s="12" customFormat="1" ht="19.95" customHeight="1">
      <c r="A17" s="147"/>
      <c r="B17" s="149" t="s">
        <v>7</v>
      </c>
      <c r="C17" s="150"/>
      <c r="D17" s="76">
        <v>1</v>
      </c>
      <c r="E17" s="65"/>
      <c r="F17" s="66"/>
      <c r="G17" s="72">
        <v>44</v>
      </c>
      <c r="H17" s="72">
        <v>8</v>
      </c>
      <c r="I17" s="68"/>
      <c r="J17" s="70"/>
      <c r="K17" s="62"/>
    </row>
    <row r="18" spans="1:11" s="12" customFormat="1" ht="19.95" customHeight="1">
      <c r="A18" s="147"/>
      <c r="B18" s="149" t="s">
        <v>8</v>
      </c>
      <c r="C18" s="150"/>
      <c r="D18" s="76">
        <v>1</v>
      </c>
      <c r="E18" s="65"/>
      <c r="F18" s="66"/>
      <c r="G18" s="72">
        <v>89</v>
      </c>
      <c r="H18" s="72">
        <v>8</v>
      </c>
      <c r="I18" s="68"/>
      <c r="J18" s="71"/>
      <c r="K18" s="62"/>
    </row>
    <row r="19" spans="1:11" s="12" customFormat="1" ht="19.95" customHeight="1">
      <c r="A19" s="147"/>
      <c r="B19" s="149" t="s">
        <v>9</v>
      </c>
      <c r="C19" s="150"/>
      <c r="D19" s="76">
        <v>0</v>
      </c>
      <c r="E19" s="79"/>
      <c r="F19" s="81"/>
      <c r="G19" s="72"/>
      <c r="H19" s="72"/>
      <c r="I19" s="73"/>
      <c r="J19" s="74"/>
      <c r="K19" s="62"/>
    </row>
    <row r="20" spans="1:11" s="12" customFormat="1" ht="19.95" customHeight="1">
      <c r="A20" s="147"/>
      <c r="B20" s="149" t="s">
        <v>10</v>
      </c>
      <c r="C20" s="150"/>
      <c r="D20" s="76">
        <v>0</v>
      </c>
      <c r="E20" s="79"/>
      <c r="F20" s="82"/>
      <c r="G20" s="72"/>
      <c r="H20" s="72"/>
      <c r="I20" s="73"/>
      <c r="J20" s="74"/>
      <c r="K20" s="62"/>
    </row>
    <row r="21" spans="1:11" s="12" customFormat="1" ht="19.95" customHeight="1">
      <c r="A21" s="147"/>
      <c r="B21" s="149" t="s">
        <v>11</v>
      </c>
      <c r="C21" s="150"/>
      <c r="D21" s="76">
        <v>1</v>
      </c>
      <c r="E21" s="65"/>
      <c r="F21" s="67"/>
      <c r="G21" s="72">
        <v>6</v>
      </c>
      <c r="H21" s="72">
        <v>0</v>
      </c>
      <c r="I21" s="68"/>
      <c r="J21" s="71"/>
      <c r="K21" s="62"/>
    </row>
    <row r="22" spans="1:11" s="12" customFormat="1" ht="19.95" customHeight="1">
      <c r="A22" s="147"/>
      <c r="B22" s="149" t="s">
        <v>12</v>
      </c>
      <c r="C22" s="150"/>
      <c r="D22" s="76">
        <v>1</v>
      </c>
      <c r="E22" s="65"/>
      <c r="F22" s="67"/>
      <c r="G22" s="72">
        <v>3</v>
      </c>
      <c r="H22" s="72">
        <v>4</v>
      </c>
      <c r="I22" s="68"/>
      <c r="J22" s="71"/>
      <c r="K22" s="62"/>
    </row>
    <row r="23" spans="1:11" s="12" customFormat="1" ht="19.95" customHeight="1">
      <c r="A23" s="147"/>
      <c r="B23" s="149" t="s">
        <v>13</v>
      </c>
      <c r="C23" s="150"/>
      <c r="D23" s="76">
        <v>0</v>
      </c>
      <c r="E23" s="79"/>
      <c r="F23" s="83"/>
      <c r="G23" s="72"/>
      <c r="H23" s="72"/>
      <c r="I23" s="73"/>
      <c r="J23" s="74"/>
      <c r="K23" s="62"/>
    </row>
    <row r="24" spans="1:11" s="12" customFormat="1" ht="19.95" customHeight="1">
      <c r="A24" s="147"/>
      <c r="B24" s="149" t="s">
        <v>14</v>
      </c>
      <c r="C24" s="150"/>
      <c r="D24" s="76">
        <v>0</v>
      </c>
      <c r="E24" s="79"/>
      <c r="F24" s="83"/>
      <c r="G24" s="72"/>
      <c r="H24" s="72"/>
      <c r="I24" s="73"/>
      <c r="J24" s="74"/>
      <c r="K24" s="62"/>
    </row>
    <row r="25" spans="1:11" s="12" customFormat="1" ht="19.95" customHeight="1">
      <c r="A25" s="147"/>
      <c r="B25" s="149" t="s">
        <v>15</v>
      </c>
      <c r="C25" s="150"/>
      <c r="D25" s="76">
        <v>1</v>
      </c>
      <c r="E25" s="65"/>
      <c r="F25" s="67"/>
      <c r="G25" s="72">
        <v>11</v>
      </c>
      <c r="H25" s="72">
        <v>8</v>
      </c>
      <c r="I25" s="68"/>
      <c r="J25" s="71"/>
      <c r="K25" s="62"/>
    </row>
    <row r="26" spans="1:11" s="12" customFormat="1" ht="19.95" customHeight="1">
      <c r="A26" s="147"/>
      <c r="B26" s="149" t="s">
        <v>85</v>
      </c>
      <c r="C26" s="150"/>
      <c r="D26" s="76">
        <v>1</v>
      </c>
      <c r="E26" s="65"/>
      <c r="F26" s="67"/>
      <c r="G26" s="72">
        <v>6</v>
      </c>
      <c r="H26" s="72">
        <v>2</v>
      </c>
      <c r="I26" s="68"/>
      <c r="J26" s="71"/>
      <c r="K26" s="62"/>
    </row>
    <row r="27" spans="1:11" s="12" customFormat="1" ht="19.95" customHeight="1">
      <c r="A27" s="147"/>
      <c r="B27" s="149" t="s">
        <v>16</v>
      </c>
      <c r="C27" s="150"/>
      <c r="D27" s="76">
        <v>0</v>
      </c>
      <c r="E27" s="79"/>
      <c r="F27" s="83"/>
      <c r="G27" s="72"/>
      <c r="H27" s="72"/>
      <c r="I27" s="73"/>
      <c r="J27" s="74"/>
      <c r="K27" s="62"/>
    </row>
    <row r="28" spans="1:11" s="12" customFormat="1" ht="19.95" customHeight="1">
      <c r="A28" s="147"/>
      <c r="B28" s="149" t="s">
        <v>17</v>
      </c>
      <c r="C28" s="150"/>
      <c r="D28" s="76">
        <v>0</v>
      </c>
      <c r="E28" s="79"/>
      <c r="F28" s="83"/>
      <c r="G28" s="72"/>
      <c r="H28" s="72"/>
      <c r="I28" s="73"/>
      <c r="J28" s="74"/>
      <c r="K28" s="62"/>
    </row>
    <row r="29" spans="1:11" s="12" customFormat="1" ht="19.95" customHeight="1">
      <c r="A29" s="147"/>
      <c r="B29" s="149" t="s">
        <v>18</v>
      </c>
      <c r="C29" s="150"/>
      <c r="D29" s="76">
        <v>1</v>
      </c>
      <c r="E29" s="65"/>
      <c r="F29" s="67"/>
      <c r="G29" s="72">
        <v>6</v>
      </c>
      <c r="H29" s="72">
        <v>8</v>
      </c>
      <c r="I29" s="68"/>
      <c r="J29" s="71"/>
      <c r="K29" s="62"/>
    </row>
    <row r="30" spans="1:11" s="12" customFormat="1" ht="19.95" customHeight="1">
      <c r="A30" s="147"/>
      <c r="B30" s="149" t="s">
        <v>19</v>
      </c>
      <c r="C30" s="150"/>
      <c r="D30" s="76">
        <v>0</v>
      </c>
      <c r="E30" s="79"/>
      <c r="F30" s="83"/>
      <c r="G30" s="73"/>
      <c r="H30" s="72"/>
      <c r="I30" s="73"/>
      <c r="J30" s="74"/>
      <c r="K30" s="62"/>
    </row>
    <row r="31" spans="1:11" s="12" customFormat="1" ht="19.95" customHeight="1">
      <c r="A31" s="147"/>
      <c r="B31" s="149" t="s">
        <v>20</v>
      </c>
      <c r="C31" s="150"/>
      <c r="D31" s="76">
        <v>0</v>
      </c>
      <c r="E31" s="79"/>
      <c r="F31" s="83"/>
      <c r="G31" s="73"/>
      <c r="H31" s="72"/>
      <c r="I31" s="73"/>
      <c r="J31" s="74"/>
      <c r="K31" s="62"/>
    </row>
    <row r="32" spans="1:11" s="12" customFormat="1" ht="19.95" customHeight="1">
      <c r="A32" s="147"/>
      <c r="B32" s="149" t="s">
        <v>21</v>
      </c>
      <c r="C32" s="150"/>
      <c r="D32" s="76">
        <v>0</v>
      </c>
      <c r="E32" s="79"/>
      <c r="F32" s="83"/>
      <c r="G32" s="73"/>
      <c r="H32" s="72"/>
      <c r="I32" s="73"/>
      <c r="J32" s="74"/>
      <c r="K32" s="62"/>
    </row>
    <row r="33" spans="1:15" s="12" customFormat="1" ht="19.95" customHeight="1">
      <c r="A33" s="147"/>
      <c r="B33" s="149" t="s">
        <v>22</v>
      </c>
      <c r="C33" s="150"/>
      <c r="D33" s="76">
        <v>0</v>
      </c>
      <c r="E33" s="79"/>
      <c r="F33" s="83"/>
      <c r="G33" s="73"/>
      <c r="H33" s="72"/>
      <c r="I33" s="73"/>
      <c r="J33" s="74"/>
      <c r="K33" s="62"/>
    </row>
    <row r="34" spans="1:15" s="12" customFormat="1" ht="40.950000000000003" customHeight="1">
      <c r="A34" s="147"/>
      <c r="B34" s="24" t="s">
        <v>86</v>
      </c>
      <c r="C34" s="97" t="s">
        <v>114</v>
      </c>
      <c r="D34" s="77"/>
      <c r="E34" s="84"/>
      <c r="F34" s="85"/>
      <c r="G34" s="73"/>
      <c r="H34" s="72"/>
      <c r="I34" s="86"/>
      <c r="J34" s="87"/>
      <c r="K34" s="58"/>
      <c r="M34" s="132" t="s">
        <v>79</v>
      </c>
      <c r="N34" s="133"/>
      <c r="O34" s="133"/>
    </row>
    <row r="35" spans="1:15" s="12" customFormat="1" ht="19.95" customHeight="1">
      <c r="A35" s="147"/>
      <c r="B35" s="25" t="s">
        <v>23</v>
      </c>
      <c r="C35" s="98" t="s">
        <v>24</v>
      </c>
      <c r="D35" s="77">
        <v>1</v>
      </c>
      <c r="E35" s="91"/>
      <c r="F35" s="92"/>
      <c r="G35" s="72">
        <v>89</v>
      </c>
      <c r="H35" s="72">
        <v>8</v>
      </c>
      <c r="I35" s="102"/>
      <c r="J35" s="103"/>
      <c r="K35" s="58"/>
      <c r="M35" s="133"/>
      <c r="N35" s="133"/>
      <c r="O35" s="133"/>
    </row>
    <row r="36" spans="1:15" s="12" customFormat="1" ht="19.95" customHeight="1">
      <c r="A36" s="147"/>
      <c r="B36" s="25" t="s">
        <v>23</v>
      </c>
      <c r="C36" s="98" t="s">
        <v>24</v>
      </c>
      <c r="D36" s="77"/>
      <c r="E36" s="91"/>
      <c r="F36" s="92"/>
      <c r="G36" s="100"/>
      <c r="H36" s="88"/>
      <c r="I36" s="102"/>
      <c r="J36" s="103"/>
      <c r="K36" s="58"/>
      <c r="M36" s="133"/>
      <c r="N36" s="133"/>
      <c r="O36" s="133"/>
    </row>
    <row r="37" spans="1:15" s="12" customFormat="1" ht="19.95" customHeight="1">
      <c r="A37" s="147"/>
      <c r="B37" s="26" t="s">
        <v>23</v>
      </c>
      <c r="C37" s="99" t="s">
        <v>24</v>
      </c>
      <c r="D37" s="78"/>
      <c r="E37" s="93"/>
      <c r="F37" s="94"/>
      <c r="G37" s="101"/>
      <c r="H37" s="89"/>
      <c r="I37" s="104"/>
      <c r="J37" s="105"/>
      <c r="K37" s="59"/>
      <c r="M37" s="133"/>
      <c r="N37" s="133"/>
      <c r="O37" s="133"/>
    </row>
    <row r="38" spans="1:15" s="12" customFormat="1" ht="19.95" customHeight="1">
      <c r="A38" s="147"/>
      <c r="B38" s="27" t="s">
        <v>23</v>
      </c>
      <c r="C38" s="98" t="s">
        <v>24</v>
      </c>
      <c r="D38" s="77"/>
      <c r="E38" s="95"/>
      <c r="F38" s="96"/>
      <c r="G38" s="102"/>
      <c r="H38" s="90"/>
      <c r="I38" s="102"/>
      <c r="J38" s="106"/>
      <c r="K38" s="58"/>
      <c r="M38" s="133"/>
      <c r="N38" s="133"/>
      <c r="O38" s="133"/>
    </row>
    <row r="39" spans="1:15" s="17" customFormat="1">
      <c r="A39" s="28"/>
      <c r="B39" s="16"/>
      <c r="C39" s="29"/>
      <c r="D39" s="13"/>
      <c r="E39" s="16"/>
      <c r="F39" s="30"/>
      <c r="G39" s="31"/>
      <c r="H39" s="31"/>
      <c r="I39" s="31"/>
      <c r="J39" s="31"/>
      <c r="K39" s="13"/>
    </row>
    <row r="40" spans="1:15" s="12" customFormat="1" ht="100.05" customHeight="1">
      <c r="A40" s="147" t="s">
        <v>81</v>
      </c>
      <c r="B40" s="148" t="s">
        <v>25</v>
      </c>
      <c r="C40" s="148"/>
      <c r="D40" s="148"/>
      <c r="E40" s="49" t="s">
        <v>108</v>
      </c>
      <c r="F40" s="49" t="s">
        <v>2</v>
      </c>
      <c r="H40" s="6"/>
    </row>
    <row r="41" spans="1:15" s="12" customFormat="1" ht="19.95" customHeight="1">
      <c r="A41" s="147"/>
      <c r="B41" s="159" t="s">
        <v>26</v>
      </c>
      <c r="C41" s="159"/>
      <c r="D41" s="159"/>
      <c r="E41" s="108"/>
      <c r="F41" s="107"/>
      <c r="H41" s="13"/>
    </row>
    <row r="42" spans="1:15" s="12" customFormat="1" ht="19.95" customHeight="1">
      <c r="A42" s="147"/>
      <c r="B42" s="151" t="s">
        <v>27</v>
      </c>
      <c r="C42" s="151"/>
      <c r="D42" s="151"/>
      <c r="E42" s="91"/>
      <c r="F42" s="58"/>
      <c r="H42" s="13"/>
    </row>
    <row r="43" spans="1:15" s="12" customFormat="1" ht="19.95" customHeight="1">
      <c r="A43" s="147"/>
      <c r="B43" s="146" t="s">
        <v>28</v>
      </c>
      <c r="C43" s="146"/>
      <c r="D43" s="146"/>
      <c r="E43" s="91"/>
      <c r="F43" s="58"/>
      <c r="H43" s="13"/>
    </row>
    <row r="44" spans="1:15" s="12" customFormat="1" ht="19.95" customHeight="1">
      <c r="A44" s="147"/>
      <c r="B44" s="146" t="s">
        <v>29</v>
      </c>
      <c r="C44" s="146"/>
      <c r="D44" s="146"/>
      <c r="E44" s="91"/>
      <c r="F44" s="58"/>
      <c r="H44" s="13"/>
    </row>
    <row r="45" spans="1:15" s="12" customFormat="1" ht="19.95" customHeight="1">
      <c r="A45" s="147"/>
      <c r="B45" s="146" t="s">
        <v>30</v>
      </c>
      <c r="C45" s="146"/>
      <c r="D45" s="146"/>
      <c r="E45" s="91"/>
      <c r="F45" s="58"/>
      <c r="H45" s="13"/>
    </row>
    <row r="46" spans="1:15" s="12" customFormat="1" ht="19.95" customHeight="1">
      <c r="A46" s="147"/>
      <c r="B46" s="146" t="s">
        <v>31</v>
      </c>
      <c r="C46" s="146"/>
      <c r="D46" s="146"/>
      <c r="E46" s="91"/>
      <c r="F46" s="58"/>
      <c r="H46" s="13"/>
    </row>
    <row r="47" spans="1:15" s="12" customFormat="1" ht="19.95" customHeight="1">
      <c r="A47" s="147"/>
      <c r="B47" s="151" t="s">
        <v>32</v>
      </c>
      <c r="C47" s="151"/>
      <c r="D47" s="151"/>
      <c r="E47" s="91"/>
      <c r="F47" s="58"/>
      <c r="H47" s="13"/>
    </row>
    <row r="48" spans="1:15" s="12" customFormat="1" ht="19.95" customHeight="1">
      <c r="A48" s="147"/>
      <c r="B48" s="146" t="s">
        <v>33</v>
      </c>
      <c r="C48" s="146"/>
      <c r="D48" s="146"/>
      <c r="E48" s="91"/>
      <c r="F48" s="58"/>
      <c r="H48" s="13"/>
    </row>
    <row r="49" spans="1:8" s="12" customFormat="1" ht="19.95" customHeight="1">
      <c r="A49" s="147"/>
      <c r="B49" s="151" t="s">
        <v>34</v>
      </c>
      <c r="C49" s="151"/>
      <c r="D49" s="151"/>
      <c r="E49" s="91"/>
      <c r="F49" s="58"/>
      <c r="H49" s="13"/>
    </row>
    <row r="50" spans="1:8" s="12" customFormat="1" ht="19.95" customHeight="1">
      <c r="A50" s="147"/>
      <c r="B50" s="146" t="s">
        <v>35</v>
      </c>
      <c r="C50" s="146"/>
      <c r="D50" s="146"/>
      <c r="E50" s="91"/>
      <c r="F50" s="58"/>
      <c r="H50" s="13"/>
    </row>
    <row r="51" spans="1:8" s="12" customFormat="1" ht="19.95" customHeight="1">
      <c r="A51" s="147"/>
      <c r="B51" s="146" t="s">
        <v>36</v>
      </c>
      <c r="C51" s="146"/>
      <c r="D51" s="146"/>
      <c r="E51" s="91"/>
      <c r="F51" s="58"/>
      <c r="H51" s="13"/>
    </row>
    <row r="52" spans="1:8" s="12" customFormat="1" ht="19.95" customHeight="1">
      <c r="A52" s="147"/>
      <c r="B52" s="146" t="s">
        <v>37</v>
      </c>
      <c r="C52" s="146"/>
      <c r="D52" s="146"/>
      <c r="E52" s="91"/>
      <c r="F52" s="58"/>
      <c r="H52" s="13"/>
    </row>
    <row r="53" spans="1:8" s="12" customFormat="1" ht="19.95" customHeight="1">
      <c r="A53" s="147"/>
      <c r="B53" s="32" t="s">
        <v>38</v>
      </c>
      <c r="C53" s="140" t="s">
        <v>39</v>
      </c>
      <c r="D53" s="143"/>
      <c r="E53" s="109"/>
      <c r="F53" s="58"/>
      <c r="H53" s="13"/>
    </row>
    <row r="54" spans="1:8" s="12" customFormat="1" ht="19.95" customHeight="1">
      <c r="A54" s="147"/>
      <c r="B54" s="32" t="s">
        <v>38</v>
      </c>
      <c r="C54" s="140" t="s">
        <v>39</v>
      </c>
      <c r="D54" s="143"/>
      <c r="E54" s="109"/>
      <c r="F54" s="58"/>
      <c r="H54" s="13"/>
    </row>
    <row r="55" spans="1:8" s="12" customFormat="1" ht="19.95" customHeight="1">
      <c r="A55" s="147"/>
      <c r="B55" s="33" t="s">
        <v>38</v>
      </c>
      <c r="C55" s="152" t="s">
        <v>39</v>
      </c>
      <c r="D55" s="153"/>
      <c r="E55" s="110"/>
      <c r="F55" s="59"/>
      <c r="H55" s="13"/>
    </row>
    <row r="56" spans="1:8" s="12" customFormat="1" ht="19.95" customHeight="1">
      <c r="A56" s="147"/>
      <c r="B56" s="32" t="s">
        <v>38</v>
      </c>
      <c r="C56" s="142" t="s">
        <v>39</v>
      </c>
      <c r="D56" s="142"/>
      <c r="E56" s="95"/>
      <c r="F56" s="58"/>
      <c r="H56" s="13"/>
    </row>
    <row r="57" spans="1:8" s="23" customFormat="1" ht="19.95" customHeight="1">
      <c r="A57" s="28"/>
      <c r="B57" s="16"/>
      <c r="C57" s="29"/>
      <c r="D57" s="29"/>
      <c r="E57" s="111">
        <v>38800</v>
      </c>
      <c r="F57" s="31"/>
      <c r="G57" s="13"/>
      <c r="H57" s="13"/>
    </row>
    <row r="58" spans="1:8" s="23" customFormat="1">
      <c r="A58" s="28"/>
      <c r="B58" s="16"/>
      <c r="C58" s="29"/>
      <c r="D58" s="29"/>
      <c r="E58" s="34"/>
      <c r="F58" s="31"/>
      <c r="G58" s="13"/>
      <c r="H58" s="13"/>
    </row>
    <row r="59" spans="1:8" s="12" customFormat="1" ht="100.05" customHeight="1">
      <c r="A59" s="147" t="s">
        <v>82</v>
      </c>
      <c r="B59" s="148" t="s">
        <v>25</v>
      </c>
      <c r="C59" s="148"/>
      <c r="D59" s="148"/>
      <c r="E59" s="49" t="s">
        <v>108</v>
      </c>
      <c r="F59" s="49" t="s">
        <v>2</v>
      </c>
      <c r="G59" s="35"/>
      <c r="H59" s="35"/>
    </row>
    <row r="60" spans="1:8" s="12" customFormat="1" ht="19.95" customHeight="1">
      <c r="A60" s="147"/>
      <c r="B60" s="145" t="s">
        <v>40</v>
      </c>
      <c r="C60" s="145"/>
      <c r="D60" s="145"/>
      <c r="E60" s="108"/>
      <c r="F60" s="107"/>
      <c r="G60" s="35"/>
      <c r="H60" s="35"/>
    </row>
    <row r="61" spans="1:8" s="12" customFormat="1" ht="19.95" customHeight="1">
      <c r="A61" s="147"/>
      <c r="B61" s="144" t="s">
        <v>41</v>
      </c>
      <c r="C61" s="144"/>
      <c r="D61" s="144"/>
      <c r="E61" s="91"/>
      <c r="F61" s="58"/>
      <c r="G61" s="35"/>
      <c r="H61" s="35"/>
    </row>
    <row r="62" spans="1:8" s="12" customFormat="1" ht="19.95" customHeight="1">
      <c r="A62" s="147"/>
      <c r="B62" s="144" t="s">
        <v>42</v>
      </c>
      <c r="C62" s="144"/>
      <c r="D62" s="144"/>
      <c r="E62" s="91"/>
      <c r="F62" s="58"/>
      <c r="G62" s="35"/>
      <c r="H62" s="35"/>
    </row>
    <row r="63" spans="1:8" s="12" customFormat="1" ht="19.95" customHeight="1">
      <c r="A63" s="147"/>
      <c r="B63" s="144" t="s">
        <v>43</v>
      </c>
      <c r="C63" s="144"/>
      <c r="D63" s="144"/>
      <c r="E63" s="91"/>
      <c r="F63" s="58"/>
      <c r="G63" s="35"/>
      <c r="H63" s="35"/>
    </row>
    <row r="64" spans="1:8" s="12" customFormat="1" ht="19.95" customHeight="1">
      <c r="A64" s="147"/>
      <c r="B64" s="144" t="s">
        <v>44</v>
      </c>
      <c r="C64" s="144"/>
      <c r="D64" s="144"/>
      <c r="E64" s="91"/>
      <c r="F64" s="58"/>
      <c r="G64" s="35"/>
      <c r="H64" s="35"/>
    </row>
    <row r="65" spans="1:12" s="12" customFormat="1" ht="19.95" customHeight="1">
      <c r="A65" s="147"/>
      <c r="B65" s="32" t="s">
        <v>38</v>
      </c>
      <c r="C65" s="140" t="s">
        <v>39</v>
      </c>
      <c r="D65" s="143"/>
      <c r="E65" s="91"/>
      <c r="F65" s="58"/>
      <c r="G65" s="35"/>
      <c r="H65" s="35"/>
    </row>
    <row r="66" spans="1:12" s="12" customFormat="1" ht="19.95" customHeight="1">
      <c r="A66" s="147"/>
      <c r="B66" s="32" t="s">
        <v>38</v>
      </c>
      <c r="C66" s="140" t="s">
        <v>39</v>
      </c>
      <c r="D66" s="143"/>
      <c r="E66" s="91"/>
      <c r="F66" s="58"/>
      <c r="G66" s="35"/>
      <c r="H66" s="35"/>
    </row>
    <row r="67" spans="1:12" s="12" customFormat="1" ht="19.95" customHeight="1">
      <c r="A67" s="147"/>
      <c r="B67" s="32" t="s">
        <v>38</v>
      </c>
      <c r="C67" s="140" t="s">
        <v>39</v>
      </c>
      <c r="D67" s="143"/>
      <c r="E67" s="93"/>
      <c r="F67" s="58"/>
      <c r="G67" s="35"/>
      <c r="H67" s="35"/>
    </row>
    <row r="68" spans="1:12" s="12" customFormat="1" ht="19.95" customHeight="1">
      <c r="A68" s="147"/>
      <c r="B68" s="32" t="s">
        <v>38</v>
      </c>
      <c r="C68" s="140" t="s">
        <v>39</v>
      </c>
      <c r="D68" s="141"/>
      <c r="E68" s="95"/>
      <c r="F68" s="58"/>
      <c r="G68" s="35"/>
      <c r="H68" s="35"/>
    </row>
    <row r="69" spans="1:12" s="23" customFormat="1">
      <c r="A69" s="28"/>
      <c r="B69" s="16"/>
      <c r="C69" s="29"/>
      <c r="D69" s="29"/>
      <c r="E69" s="125">
        <v>37.209302325581397</v>
      </c>
      <c r="F69" s="13"/>
      <c r="G69" s="36"/>
      <c r="H69" s="36"/>
    </row>
    <row r="70" spans="1:12" s="23" customFormat="1">
      <c r="A70" s="28"/>
      <c r="B70" s="16"/>
      <c r="C70" s="29"/>
      <c r="D70" s="29"/>
      <c r="E70" s="34"/>
      <c r="F70" s="13"/>
      <c r="G70" s="36"/>
      <c r="H70" s="36"/>
    </row>
    <row r="71" spans="1:12" s="5" customFormat="1" ht="75" customHeight="1">
      <c r="A71" s="28"/>
      <c r="B71" s="136" t="s">
        <v>0</v>
      </c>
      <c r="C71" s="137"/>
      <c r="D71" s="137"/>
      <c r="E71" s="138"/>
      <c r="F71" s="49" t="s">
        <v>2</v>
      </c>
      <c r="G71" s="37"/>
      <c r="H71" s="37"/>
    </row>
    <row r="72" spans="1:12" ht="19.95" customHeight="1">
      <c r="A72" s="124" t="s">
        <v>83</v>
      </c>
      <c r="B72" s="139">
        <v>10</v>
      </c>
      <c r="C72" s="139"/>
      <c r="D72" s="139"/>
      <c r="E72" s="139"/>
      <c r="F72" s="19"/>
      <c r="L72" s="9"/>
    </row>
    <row r="73" spans="1:12">
      <c r="A73" s="14"/>
      <c r="B73" s="15"/>
      <c r="C73" s="15"/>
      <c r="D73" s="15"/>
      <c r="E73" s="15"/>
      <c r="F73" s="13"/>
      <c r="L73" s="9"/>
    </row>
    <row r="74" spans="1:12" ht="13.8">
      <c r="A74" s="122" t="s">
        <v>73</v>
      </c>
      <c r="B74" s="39"/>
      <c r="C74" s="39"/>
      <c r="D74" s="39"/>
      <c r="E74" s="39"/>
      <c r="F74" s="39"/>
      <c r="L74" s="9"/>
    </row>
    <row r="75" spans="1:12" ht="75" customHeight="1" thickBot="1">
      <c r="A75" s="129" t="s">
        <v>74</v>
      </c>
      <c r="B75" s="128"/>
      <c r="D75" s="39"/>
      <c r="E75" s="39"/>
      <c r="F75" s="39"/>
      <c r="L75" s="9"/>
    </row>
    <row r="76" spans="1:12" ht="19.95" customHeight="1" thickTop="1">
      <c r="A76" s="126" t="s">
        <v>75</v>
      </c>
      <c r="B76" s="127" t="e">
        <f>12*(B7/B5)</f>
        <v>#DIV/0!</v>
      </c>
      <c r="D76" s="39"/>
      <c r="E76" s="39"/>
      <c r="F76" s="39"/>
      <c r="L76" s="9"/>
    </row>
    <row r="77" spans="1:12" ht="19.95" customHeight="1">
      <c r="A77" s="40" t="s">
        <v>76</v>
      </c>
      <c r="B77" s="41" t="e">
        <f>12*(B8/B5)</f>
        <v>#DIV/0!</v>
      </c>
      <c r="D77" s="39"/>
      <c r="E77" s="39"/>
      <c r="F77" s="39"/>
      <c r="L77" s="9"/>
    </row>
    <row r="78" spans="1:12" ht="19.95" customHeight="1">
      <c r="A78" s="40" t="s">
        <v>77</v>
      </c>
      <c r="B78" s="41">
        <f>B12+C12</f>
        <v>0</v>
      </c>
      <c r="D78" s="39"/>
      <c r="E78" s="39"/>
      <c r="F78" s="39"/>
      <c r="L78" s="9"/>
    </row>
    <row r="79" spans="1:12" ht="19.95" customHeight="1">
      <c r="A79" s="40" t="s">
        <v>78</v>
      </c>
      <c r="B79" s="42">
        <f>I39</f>
        <v>0</v>
      </c>
      <c r="D79" s="39"/>
      <c r="E79" s="39"/>
      <c r="F79" s="39"/>
      <c r="L79" s="9"/>
    </row>
    <row r="80" spans="1:12" ht="25.05" customHeight="1">
      <c r="A80" s="38"/>
      <c r="B80" s="39"/>
      <c r="C80" s="39"/>
      <c r="D80" s="39"/>
      <c r="E80" s="39"/>
      <c r="F80" s="39"/>
      <c r="L80" s="9"/>
    </row>
    <row r="81" spans="1:12" ht="45" customHeight="1" thickBot="1">
      <c r="A81" s="38"/>
      <c r="B81" s="131" t="s">
        <v>110</v>
      </c>
      <c r="C81" s="131"/>
      <c r="D81" s="131" t="s">
        <v>111</v>
      </c>
      <c r="E81" s="134"/>
      <c r="F81" s="39"/>
      <c r="L81" s="9"/>
    </row>
    <row r="82" spans="1:12" s="12" customFormat="1" ht="100.05" customHeight="1" thickTop="1" thickBot="1">
      <c r="A82" s="112" t="s">
        <v>112</v>
      </c>
      <c r="B82" s="123" t="s">
        <v>109</v>
      </c>
      <c r="C82" s="123" t="s">
        <v>45</v>
      </c>
      <c r="D82" s="123" t="s">
        <v>109</v>
      </c>
      <c r="E82" s="123" t="s">
        <v>45</v>
      </c>
      <c r="F82" s="18"/>
    </row>
    <row r="83" spans="1:12" s="12" customFormat="1" ht="19.95" customHeight="1" thickTop="1">
      <c r="A83" s="40" t="s">
        <v>87</v>
      </c>
      <c r="B83" s="113" t="e">
        <f>(1+B72/100)*(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+D32*E32*(1+F32/100)*(G32/100)+D33*E33*(1+F33/100)*(G33/100)+D34*E34*(1+F34/100)*(G34/100)+D35*E35*(1+F35/100)*(G35/100)+D36*E36*(1+F36/100)*(G36/100)+D37*E37*(1+F37/100)*(G37/100)+D38*E38*(1+F38/100)*(G38/100)+((SUM(E41:E56)+SUM(E60:E68))*(12/B5)))</f>
        <v>#DIV/0!</v>
      </c>
      <c r="C83" s="113" t="e">
        <f>(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+D32*E32*(1+F32/100)*(G32/100)+D33*E33*(1+F33/100)*(G33/100)+D34*E34*(1+F34/100)*(G34/100)+D35*E35*(1+F35/100)*(G35/100)+D36*E36*(1+F36/100)*(G36/100)+D37*E37*(1+F37/100)*(G37/100)+D38*E38*(1+F38/100)*(G38/100)+((SUM(E41:E56)+SUM(E60:E68))*(12/B5)))</f>
        <v>#DIV/0!</v>
      </c>
      <c r="D83" s="114" t="e">
        <f>(1+B72/100)*(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+D32*E32*(1+F32/100)*(G32/100)+D33*E33*(1+F33/100)*(G33/100)+D34*E34*(1+F34/100)*(G34/100)+D35*E35*(1+F35/100)*(G35/100)+D36*E36*(1+F36/100)*(G36/100)+D37*E37*(1+F37/100)*(G37/100)+D38*E38*(1+F38/100)*(G38/100)+((E57+(E69*B7))*(12/B5)))</f>
        <v>#DIV/0!</v>
      </c>
      <c r="E83" s="114" t="e">
        <f>(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+D32*E32*(1+F32/100)*(G32/100)+D33*E33*(1+F33/100)*(G33/100)+D34*E34*(1+F34/100)*(G34/100)+D35*E35*(1+F35/100)*(G35/100)+D36*E36*(1+F36/100)*(G36/100)+D37*E37*(1+F37/100)*(G37/100)+D38*E38*(1+F38/100)*(G38/100)+((E57+(E69*B7))*(12/B5)))</f>
        <v>#DIV/0!</v>
      </c>
      <c r="F83" s="18"/>
    </row>
    <row r="84" spans="1:12" s="12" customFormat="1" ht="19.95" customHeight="1">
      <c r="A84" s="40" t="s">
        <v>88</v>
      </c>
      <c r="B84" s="113" t="e">
        <f>B83*(1/B7)</f>
        <v>#DIV/0!</v>
      </c>
      <c r="C84" s="113" t="e">
        <f>C83*(1/B7)</f>
        <v>#DIV/0!</v>
      </c>
      <c r="D84" s="114" t="e">
        <f>D83*(1/B7)</f>
        <v>#DIV/0!</v>
      </c>
      <c r="E84" s="114" t="e">
        <f>E83*(1/B7)</f>
        <v>#DIV/0!</v>
      </c>
      <c r="F84" s="18"/>
    </row>
    <row r="85" spans="1:12" s="12" customFormat="1" ht="19.95" customHeight="1">
      <c r="A85" s="40" t="s">
        <v>89</v>
      </c>
      <c r="B85" s="115" t="e">
        <f>B83/B8</f>
        <v>#DIV/0!</v>
      </c>
      <c r="C85" s="113" t="e">
        <f>C83*(1/B8)</f>
        <v>#DIV/0!</v>
      </c>
      <c r="D85" s="115" t="e">
        <f>D83/B8</f>
        <v>#DIV/0!</v>
      </c>
      <c r="E85" s="113" t="e">
        <f>E83*(1/B8)</f>
        <v>#DIV/0!</v>
      </c>
      <c r="F85" s="18"/>
    </row>
    <row r="86" spans="1:12" s="12" customFormat="1" ht="19.95" customHeight="1">
      <c r="A86" s="40" t="s">
        <v>46</v>
      </c>
      <c r="B86" s="116" t="e">
        <f>B7/B6</f>
        <v>#DIV/0!</v>
      </c>
      <c r="C86" s="116" t="e">
        <f>B7/B6</f>
        <v>#DIV/0!</v>
      </c>
      <c r="D86" s="117" t="e">
        <f>B7/B6</f>
        <v>#DIV/0!</v>
      </c>
      <c r="E86" s="118" t="e">
        <f>B7/B6</f>
        <v>#DIV/0!</v>
      </c>
      <c r="F86" s="43"/>
    </row>
    <row r="87" spans="1:12" ht="33" customHeight="1">
      <c r="A87" s="40" t="s">
        <v>90</v>
      </c>
      <c r="B87" s="116" t="e">
        <f>B7/(B12+C12)</f>
        <v>#DIV/0!</v>
      </c>
      <c r="C87" s="116" t="e">
        <f>B7/(B12+C12)</f>
        <v>#DIV/0!</v>
      </c>
      <c r="D87" s="119" t="e">
        <f>B7/(B12+C12)</f>
        <v>#DIV/0!</v>
      </c>
      <c r="E87" s="119" t="e">
        <f>B7/(B12+C12)</f>
        <v>#DIV/0!</v>
      </c>
      <c r="L87" s="9"/>
    </row>
    <row r="88" spans="1:12" ht="33" customHeight="1">
      <c r="A88" s="40" t="s">
        <v>91</v>
      </c>
      <c r="B88" s="113" t="e">
        <f>(((1+B72/100)*(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+D32*E32*(1+F32/100)*(G32/100)+D33*E33*(1+F33/100)*(G33/100))))/B7</f>
        <v>#DIV/0!</v>
      </c>
      <c r="C88" s="113" t="e">
        <f>(((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+D32*E32*(1+F32/100)*(G32/100)+D33*E33*(1+F33/100)*(G33/100))))/B7</f>
        <v>#DIV/0!</v>
      </c>
      <c r="D88" s="114" t="e">
        <f>(((1+B72/100)*(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+D32*E32*(1+F32/100)*(G32/100)+D33*E33*(1+F33/100)*(G33/100))))/B7</f>
        <v>#DIV/0!</v>
      </c>
      <c r="E88" s="114" t="e">
        <f>(((D15*E15*(1+F15/100)*(G15/100)+D16*E16*(1+F16/100)*(G16/100)+D17*E17*(1+F17/100)*(G17/100)+D18*E18*(1+F18/100)*(G18/100)+D19*E19*(1+F19/100)*(G19/100)+D20*E20*(1+F20/100)*(G20/100)+D21*E21*(1+F21/100)*(G21/100)+D22*E22*(1+F22/100)*(G22/100)+D23*E23*(1+F23/100)*(G23/100)+D24*E24*(1+F24/100)*(G24/100)+D25*E25*(1+F25/100)*(G25/100)+D26*E26*(1+F26/100)*(G26/100)+D27*E27*(1+F27/100)*(G27/100)+D28*E28*(1+F28/100)*(G28/100)+D29*E29*(1+F29/100)*(G29/100)+D30*E30*(1+F30/100)*(G30/100)+D31*E31*(1+F31/100)*(G31/100)+D32*E32*(1+F32/100)*(G32/100)+D33*E33*(1+F33/100)*(G33/100))))/B7</f>
        <v>#DIV/0!</v>
      </c>
      <c r="L88" s="9"/>
    </row>
    <row r="89" spans="1:12" ht="33" customHeight="1">
      <c r="A89" s="40" t="s">
        <v>92</v>
      </c>
      <c r="B89" s="113" t="e">
        <f>B88*(B7/B8)</f>
        <v>#DIV/0!</v>
      </c>
      <c r="C89" s="113" t="e">
        <f>C88*(B7/B8)</f>
        <v>#DIV/0!</v>
      </c>
      <c r="D89" s="114" t="e">
        <f>D88*(B7/B8)</f>
        <v>#DIV/0!</v>
      </c>
      <c r="E89" s="114" t="e">
        <f>E88*(B7/B8)</f>
        <v>#DIV/0!</v>
      </c>
      <c r="L89" s="9"/>
    </row>
    <row r="90" spans="1:12" ht="33" customHeight="1">
      <c r="A90" s="40" t="s">
        <v>47</v>
      </c>
      <c r="B90" s="120" t="e">
        <f>B88/B84</f>
        <v>#DIV/0!</v>
      </c>
      <c r="C90" s="120" t="e">
        <f>B88/B84</f>
        <v>#DIV/0!</v>
      </c>
      <c r="D90" s="121" t="e">
        <f>D88/D84</f>
        <v>#DIV/0!</v>
      </c>
      <c r="E90" s="121" t="e">
        <f>D88/D84</f>
        <v>#DIV/0!</v>
      </c>
      <c r="L90" s="9"/>
    </row>
    <row r="91" spans="1:12" ht="13.8">
      <c r="L91" s="9"/>
    </row>
    <row r="92" spans="1:12" ht="13.8">
      <c r="A92" s="44"/>
      <c r="L92" s="9"/>
    </row>
    <row r="94" spans="1:12" ht="13.8">
      <c r="L94" s="9"/>
    </row>
  </sheetData>
  <mergeCells count="63">
    <mergeCell ref="B25:C25"/>
    <mergeCell ref="A4:C4"/>
    <mergeCell ref="B6:C6"/>
    <mergeCell ref="B5:C5"/>
    <mergeCell ref="C53:D53"/>
    <mergeCell ref="B26:C26"/>
    <mergeCell ref="B40:D40"/>
    <mergeCell ref="B41:D41"/>
    <mergeCell ref="B42:D42"/>
    <mergeCell ref="B31:C31"/>
    <mergeCell ref="B7:C7"/>
    <mergeCell ref="B8:C8"/>
    <mergeCell ref="A10:D10"/>
    <mergeCell ref="B52:D52"/>
    <mergeCell ref="B44:D44"/>
    <mergeCell ref="B20:C20"/>
    <mergeCell ref="B21:C21"/>
    <mergeCell ref="B22:C22"/>
    <mergeCell ref="B23:C23"/>
    <mergeCell ref="B24:C24"/>
    <mergeCell ref="B14:C14"/>
    <mergeCell ref="B15:C15"/>
    <mergeCell ref="B16:C16"/>
    <mergeCell ref="B18:C18"/>
    <mergeCell ref="B19:C19"/>
    <mergeCell ref="B17:C17"/>
    <mergeCell ref="C54:D54"/>
    <mergeCell ref="C55:D55"/>
    <mergeCell ref="B33:C33"/>
    <mergeCell ref="B43:D43"/>
    <mergeCell ref="B47:D47"/>
    <mergeCell ref="A40:A56"/>
    <mergeCell ref="A14:A38"/>
    <mergeCell ref="B50:D50"/>
    <mergeCell ref="B51:D51"/>
    <mergeCell ref="A59:A68"/>
    <mergeCell ref="B59:D59"/>
    <mergeCell ref="C66:D66"/>
    <mergeCell ref="B63:D63"/>
    <mergeCell ref="C67:D67"/>
    <mergeCell ref="B27:C27"/>
    <mergeCell ref="B28:C28"/>
    <mergeCell ref="B29:C29"/>
    <mergeCell ref="B30:C30"/>
    <mergeCell ref="B32:C32"/>
    <mergeCell ref="B48:D48"/>
    <mergeCell ref="B49:D49"/>
    <mergeCell ref="A3:D3"/>
    <mergeCell ref="B81:C81"/>
    <mergeCell ref="M34:O38"/>
    <mergeCell ref="D81:E81"/>
    <mergeCell ref="F5:H6"/>
    <mergeCell ref="B71:E71"/>
    <mergeCell ref="B72:E72"/>
    <mergeCell ref="C68:D68"/>
    <mergeCell ref="C56:D56"/>
    <mergeCell ref="C65:D65"/>
    <mergeCell ref="B62:D62"/>
    <mergeCell ref="B64:D64"/>
    <mergeCell ref="B60:D60"/>
    <mergeCell ref="B61:D61"/>
    <mergeCell ref="B45:D45"/>
    <mergeCell ref="B46:D46"/>
  </mergeCells>
  <dataValidations count="1">
    <dataValidation allowBlank="1" showInputMessage="1" showErrorMessage="1" prompt="Enter the number of months over which the intervention was deliverd. This does NOT refer to the entire study period, unless these time periods are the same. " sqref="A5" xr:uid="{00000000-0002-0000-0000-000000000000}"/>
  </dataValidations>
  <pageMargins left="0.2" right="0.2" top="0.75" bottom="0.25" header="0.3" footer="0.3"/>
  <pageSetup scale="4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Sheet3!$A$18:$A$21</xm:f>
          </x14:formula1>
          <xm:sqref>G39:H39 F57:F58</xm:sqref>
        </x14:dataValidation>
        <x14:dataValidation type="list" allowBlank="1" showInputMessage="1" showErrorMessage="1" xr:uid="{00000000-0002-0000-0000-000002000000}">
          <x14:formula1>
            <xm:f>Sheet3!$B$18:$B$20</xm:f>
          </x14:formula1>
          <xm:sqref>J15:J16 J18:J38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workbookViewId="0">
      <selection activeCell="E24" sqref="E24"/>
    </sheetView>
  </sheetViews>
  <sheetFormatPr defaultColWidth="10.69921875" defaultRowHeight="15.6"/>
  <sheetData>
    <row r="1" spans="1:1">
      <c r="A1" s="1" t="s">
        <v>48</v>
      </c>
    </row>
    <row r="2" spans="1:1">
      <c r="A2" s="1" t="s">
        <v>49</v>
      </c>
    </row>
    <row r="3" spans="1:1">
      <c r="A3" s="1" t="s">
        <v>50</v>
      </c>
    </row>
    <row r="4" spans="1:1">
      <c r="A4" s="1" t="s">
        <v>51</v>
      </c>
    </row>
    <row r="5" spans="1:1">
      <c r="A5" s="1" t="s">
        <v>52</v>
      </c>
    </row>
    <row r="6" spans="1:1">
      <c r="A6" s="1" t="s">
        <v>53</v>
      </c>
    </row>
    <row r="7" spans="1:1">
      <c r="A7" s="1" t="s">
        <v>54</v>
      </c>
    </row>
    <row r="8" spans="1:1">
      <c r="A8" s="1" t="s">
        <v>55</v>
      </c>
    </row>
    <row r="9" spans="1:1">
      <c r="A9" s="1" t="s">
        <v>56</v>
      </c>
    </row>
    <row r="10" spans="1:1">
      <c r="A10" s="1" t="s">
        <v>57</v>
      </c>
    </row>
    <row r="11" spans="1:1">
      <c r="A11" s="1" t="s">
        <v>58</v>
      </c>
    </row>
    <row r="12" spans="1:1">
      <c r="A12" s="1" t="s">
        <v>59</v>
      </c>
    </row>
    <row r="13" spans="1:1">
      <c r="A13" s="1" t="s">
        <v>60</v>
      </c>
    </row>
    <row r="14" spans="1:1">
      <c r="A14" s="1" t="s">
        <v>61</v>
      </c>
    </row>
    <row r="15" spans="1:1">
      <c r="A15" s="1" t="s">
        <v>62</v>
      </c>
    </row>
    <row r="16" spans="1:1">
      <c r="A16" s="2" t="s">
        <v>63</v>
      </c>
    </row>
    <row r="18" spans="1:3">
      <c r="A18" s="3" t="s">
        <v>64</v>
      </c>
      <c r="B18" t="s">
        <v>65</v>
      </c>
      <c r="C18" t="s">
        <v>66</v>
      </c>
    </row>
    <row r="19" spans="1:3">
      <c r="A19" s="3" t="s">
        <v>67</v>
      </c>
      <c r="B19" t="s">
        <v>68</v>
      </c>
      <c r="C19" t="s">
        <v>69</v>
      </c>
    </row>
    <row r="20" spans="1:3">
      <c r="A20" s="3" t="s">
        <v>70</v>
      </c>
      <c r="B20" t="s">
        <v>70</v>
      </c>
      <c r="C20" t="s">
        <v>71</v>
      </c>
    </row>
    <row r="21" spans="1:3">
      <c r="A21" s="3" t="s">
        <v>72</v>
      </c>
      <c r="C21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C4FC7623AF6C4BB343DF906F871D68" ma:contentTypeVersion="12" ma:contentTypeDescription="Create a new document." ma:contentTypeScope="" ma:versionID="977a5965fa512c9ed4ccfb1277c27ed3">
  <xsd:schema xmlns:xsd="http://www.w3.org/2001/XMLSchema" xmlns:xs="http://www.w3.org/2001/XMLSchema" xmlns:p="http://schemas.microsoft.com/office/2006/metadata/properties" xmlns:ns2="95034a0c-b3b4-46f3-b50f-033e5eedcbd1" xmlns:ns3="ad82ae81-ee64-4f74-b6b8-25437747f770" targetNamespace="http://schemas.microsoft.com/office/2006/metadata/properties" ma:root="true" ma:fieldsID="ef07bad025ffc2bc346e596e6b143bf0" ns2:_="" ns3:_="">
    <xsd:import namespace="95034a0c-b3b4-46f3-b50f-033e5eedcbd1"/>
    <xsd:import namespace="ad82ae81-ee64-4f74-b6b8-25437747f7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034a0c-b3b4-46f3-b50f-033e5eedcb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2ae81-ee64-4f74-b6b8-25437747f77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79AB35-A5B2-402C-ADBE-619FD4BACC36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95034a0c-b3b4-46f3-b50f-033e5eedcbd1"/>
    <ds:schemaRef ds:uri="http://schemas.microsoft.com/office/infopath/2007/PartnerControls"/>
    <ds:schemaRef ds:uri="ad82ae81-ee64-4f74-b6b8-25437747f770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9EE9309-2435-41DE-B117-F073C235CF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A16A81-D12C-4CEE-80EF-CE81BEDE7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034a0c-b3b4-46f3-b50f-033e5eedcbd1"/>
    <ds:schemaRef ds:uri="ad82ae81-ee64-4f74-b6b8-25437747f7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Example BBCT Cost Analysis Tool</vt:lpstr>
      <vt:lpstr>Sheet3</vt:lpstr>
      <vt:lpstr>'Example BBCT Cost Analysis Tool'!Print_Titles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Tara's laptop</cp:lastModifiedBy>
  <cp:revision/>
  <cp:lastPrinted>2020-01-25T23:54:09Z</cp:lastPrinted>
  <dcterms:created xsi:type="dcterms:W3CDTF">2019-11-22T20:01:52Z</dcterms:created>
  <dcterms:modified xsi:type="dcterms:W3CDTF">2021-02-17T21:40:48Z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0x010100DBC4FC7623AF6C4BB343DF906F871D68</vt:lpwstr>
  </property>
</Properties>
</file>