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https://communityshare.mitre.org/sites/HRSAeCQMproject/Lists/SharedDocuments/2016 NQF Submission/Visit Frequency/"/>
    </mc:Choice>
  </mc:AlternateContent>
  <bookViews>
    <workbookView xWindow="0" yWindow="0" windowWidth="21943" windowHeight="8554" tabRatio="500" activeTab="6"/>
  </bookViews>
  <sheets>
    <sheet name="BEGIN HERE" sheetId="1" r:id="rId1"/>
    <sheet name="Overview" sheetId="2" r:id="rId2"/>
    <sheet name="Scorecard" sheetId="3" r:id="rId3"/>
    <sheet name="Analysis" sheetId="7" r:id="rId4"/>
    <sheet name="Scorecard Definitions" sheetId="4" r:id="rId5"/>
    <sheet name="Value Sets" sheetId="5" r:id="rId6"/>
    <sheet name="Value Set Evaluation" sheetId="6" r:id="rId7"/>
  </sheets>
  <calcPr calcId="171027"/>
</workbook>
</file>

<file path=xl/calcChain.xml><?xml version="1.0" encoding="utf-8"?>
<calcChain xmlns="http://schemas.openxmlformats.org/spreadsheetml/2006/main">
  <c r="A1" i="3" l="1"/>
  <c r="A16" i="6" l="1"/>
  <c r="A17" i="6"/>
  <c r="A18" i="6"/>
  <c r="A19" i="6"/>
  <c r="B35" i="7" l="1"/>
  <c r="C35" i="7"/>
  <c r="D35" i="7"/>
  <c r="E35" i="7"/>
  <c r="B36" i="7"/>
  <c r="C36" i="7"/>
  <c r="D36" i="7"/>
  <c r="E36" i="7"/>
  <c r="B37" i="7"/>
  <c r="C37" i="7"/>
  <c r="D37" i="7"/>
  <c r="E37" i="7"/>
  <c r="B38" i="7"/>
  <c r="C38" i="7"/>
  <c r="D38" i="7"/>
  <c r="E38" i="7"/>
  <c r="B39" i="7"/>
  <c r="C39" i="7"/>
  <c r="D39" i="7"/>
  <c r="E39" i="7"/>
  <c r="B40" i="7"/>
  <c r="C40" i="7"/>
  <c r="D40" i="7"/>
  <c r="E40" i="7"/>
  <c r="B41" i="7"/>
  <c r="C41" i="7"/>
  <c r="D41" i="7"/>
  <c r="E41" i="7"/>
  <c r="B29" i="7"/>
  <c r="C29" i="7"/>
  <c r="D29" i="7"/>
  <c r="E29" i="7"/>
  <c r="B30" i="7"/>
  <c r="C30" i="7"/>
  <c r="D30" i="7"/>
  <c r="E30" i="7"/>
  <c r="B31" i="7"/>
  <c r="C31" i="7"/>
  <c r="D31" i="7"/>
  <c r="E31" i="7"/>
  <c r="B32" i="7"/>
  <c r="C32" i="7"/>
  <c r="D32" i="7"/>
  <c r="E32" i="7"/>
  <c r="B33" i="7"/>
  <c r="C33" i="7"/>
  <c r="D33" i="7"/>
  <c r="E33" i="7"/>
  <c r="B34" i="7"/>
  <c r="C34" i="7"/>
  <c r="D34" i="7"/>
  <c r="E34" i="7"/>
  <c r="B28" i="7"/>
  <c r="A39" i="7"/>
  <c r="A40" i="7"/>
  <c r="A41" i="7"/>
  <c r="A29" i="7"/>
  <c r="A30" i="7"/>
  <c r="A31" i="7"/>
  <c r="A32" i="7"/>
  <c r="A33" i="7"/>
  <c r="A34" i="7"/>
  <c r="A35" i="7"/>
  <c r="A36" i="7"/>
  <c r="A37" i="7"/>
  <c r="A38" i="7"/>
  <c r="A28" i="7"/>
  <c r="A14" i="7"/>
  <c r="B14" i="7"/>
  <c r="C14" i="7"/>
  <c r="D14" i="7"/>
  <c r="E14" i="7"/>
  <c r="A15" i="7"/>
  <c r="B15" i="7"/>
  <c r="C15" i="7"/>
  <c r="D15" i="7"/>
  <c r="E15" i="7"/>
  <c r="A16" i="7"/>
  <c r="B16" i="7"/>
  <c r="C16" i="7"/>
  <c r="D16" i="7"/>
  <c r="E16" i="7"/>
  <c r="A12" i="7"/>
  <c r="B12" i="7"/>
  <c r="C12" i="7"/>
  <c r="D12" i="7"/>
  <c r="E12" i="7"/>
  <c r="A13" i="7"/>
  <c r="B13" i="7"/>
  <c r="C13" i="7"/>
  <c r="D13" i="7"/>
  <c r="E13" i="7"/>
  <c r="A10" i="7"/>
  <c r="B10" i="7"/>
  <c r="C10" i="7"/>
  <c r="D10" i="7"/>
  <c r="E10" i="7"/>
  <c r="A11" i="7"/>
  <c r="B11" i="7"/>
  <c r="C11" i="7"/>
  <c r="D11" i="7"/>
  <c r="E11" i="7"/>
  <c r="A4" i="7"/>
  <c r="B4" i="7"/>
  <c r="C4" i="7"/>
  <c r="D4" i="7"/>
  <c r="E4" i="7"/>
  <c r="A5" i="7"/>
  <c r="B5" i="7"/>
  <c r="C5" i="7"/>
  <c r="D5" i="7"/>
  <c r="E5" i="7"/>
  <c r="A6" i="7"/>
  <c r="B6" i="7"/>
  <c r="C6" i="7"/>
  <c r="D6" i="7"/>
  <c r="E6" i="7"/>
  <c r="A7" i="7"/>
  <c r="B7" i="7"/>
  <c r="C7" i="7"/>
  <c r="D7" i="7"/>
  <c r="E7" i="7"/>
  <c r="A8" i="7"/>
  <c r="B8" i="7"/>
  <c r="C8" i="7"/>
  <c r="D8" i="7"/>
  <c r="E8" i="7"/>
  <c r="A9" i="7"/>
  <c r="B9" i="7"/>
  <c r="C9" i="7"/>
  <c r="D9" i="7"/>
  <c r="E9" i="7"/>
  <c r="C49" i="7" l="1"/>
  <c r="B48" i="7"/>
  <c r="B49" i="7"/>
  <c r="B47" i="7"/>
  <c r="A14" i="6"/>
  <c r="A3" i="7"/>
  <c r="B22" i="7" s="1"/>
  <c r="B3" i="7"/>
  <c r="C3" i="7"/>
  <c r="D3" i="7"/>
  <c r="E3" i="7"/>
  <c r="C28" i="7"/>
  <c r="C47" i="7" s="1"/>
  <c r="D28" i="7"/>
  <c r="D48" i="7" s="1"/>
  <c r="E28" i="7"/>
  <c r="E47" i="7" s="1"/>
  <c r="A7" i="6"/>
  <c r="A8" i="6"/>
  <c r="A9" i="6"/>
  <c r="A10" i="6"/>
  <c r="A11" i="6"/>
  <c r="A12" i="6"/>
  <c r="A13" i="6"/>
  <c r="A15"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1" i="6"/>
  <c r="A1" i="5"/>
  <c r="A6" i="6"/>
  <c r="C48" i="7" l="1"/>
  <c r="E48" i="7"/>
  <c r="D47" i="7"/>
  <c r="D49" i="7"/>
  <c r="G28" i="7" s="1"/>
  <c r="E49" i="7"/>
  <c r="E50" i="7" s="1"/>
  <c r="D21" i="7"/>
  <c r="D20" i="7"/>
  <c r="E22" i="7"/>
  <c r="C22" i="7"/>
  <c r="B21" i="7"/>
  <c r="B20" i="7"/>
  <c r="C20" i="7"/>
  <c r="D22" i="7"/>
  <c r="C21" i="7"/>
  <c r="E20" i="7"/>
  <c r="E21" i="7"/>
  <c r="C46" i="7"/>
  <c r="E19" i="7"/>
  <c r="D19" i="7"/>
  <c r="D46" i="7"/>
  <c r="E46" i="7"/>
  <c r="C19" i="7"/>
  <c r="B19" i="7"/>
  <c r="B46" i="7"/>
  <c r="G3" i="7" l="1"/>
  <c r="C23" i="7"/>
  <c r="B50" i="7"/>
  <c r="C50" i="7"/>
  <c r="E23" i="7"/>
  <c r="B23" i="7"/>
  <c r="D23" i="7"/>
  <c r="D50" i="7"/>
</calcChain>
</file>

<file path=xl/sharedStrings.xml><?xml version="1.0" encoding="utf-8"?>
<sst xmlns="http://schemas.openxmlformats.org/spreadsheetml/2006/main" count="496" uniqueCount="261">
  <si>
    <t>Refer to this tab for quick review on how to fill out this scorecard</t>
  </si>
  <si>
    <t xml:space="preserve"> </t>
  </si>
  <si>
    <t>Refer to this tab for an explanation of each of the categories in the scorecard and how to score each of the categories</t>
  </si>
  <si>
    <t>Tab 2:  Overview of Measure</t>
  </si>
  <si>
    <t>Tab 3:  Scorecard</t>
  </si>
  <si>
    <t>Tab 4:  Scorecard Defintions</t>
  </si>
  <si>
    <t xml:space="preserve">Tab 5:  Value Sets </t>
  </si>
  <si>
    <t xml:space="preserve">Filling out the Scorecard:  </t>
  </si>
  <si>
    <t>Step 1:</t>
  </si>
  <si>
    <t>Navigate to the 'Overview of Measure' tab of this workbook and enter the information</t>
  </si>
  <si>
    <t>Step 2:</t>
  </si>
  <si>
    <t>Navigate to the 'Scorecard' tab of this workbook</t>
  </si>
  <si>
    <t>Step 2a:</t>
  </si>
  <si>
    <t>Begin with the first data element of the measure</t>
  </si>
  <si>
    <t>Step 2b:</t>
  </si>
  <si>
    <t>of the Comments Section</t>
  </si>
  <si>
    <t>Step 2c:</t>
  </si>
  <si>
    <t>Step 2d:</t>
  </si>
  <si>
    <t>Continue to assign score and provide comments for future and current states for the remaining categories (Data Accuract, Data Element Definition and Data Standard)</t>
  </si>
  <si>
    <r>
      <t xml:space="preserve">Assign a score (1, 2 or 3) to the </t>
    </r>
    <r>
      <rPr>
        <i/>
        <sz val="12"/>
        <color theme="1"/>
        <rFont val="Calibri"/>
        <scheme val="minor"/>
      </rPr>
      <t xml:space="preserve">current state </t>
    </r>
    <r>
      <rPr>
        <sz val="12"/>
        <color theme="1"/>
        <rFont val="Calibri"/>
        <family val="2"/>
        <scheme val="minor"/>
      </rPr>
      <t xml:space="preserve">of the first category </t>
    </r>
    <r>
      <rPr>
        <b/>
        <sz val="12"/>
        <color theme="1"/>
        <rFont val="Calibri"/>
        <family val="2"/>
        <scheme val="minor"/>
      </rPr>
      <t xml:space="preserve">Data Availability </t>
    </r>
    <r>
      <rPr>
        <sz val="12"/>
        <color theme="1"/>
        <rFont val="Calibri"/>
        <family val="2"/>
        <scheme val="minor"/>
      </rPr>
      <t>using the definitions provided in Tab 4 of this workbook and provide any additional information</t>
    </r>
  </si>
  <si>
    <r>
      <t xml:space="preserve">Assign a score (1, 2 or 3) to the </t>
    </r>
    <r>
      <rPr>
        <i/>
        <sz val="12"/>
        <color theme="1"/>
        <rFont val="Calibri"/>
        <scheme val="minor"/>
      </rPr>
      <t xml:space="preserve">future state </t>
    </r>
    <r>
      <rPr>
        <sz val="12"/>
        <color theme="1"/>
        <rFont val="Calibri"/>
        <family val="2"/>
        <scheme val="minor"/>
      </rPr>
      <t xml:space="preserve">of the first category </t>
    </r>
    <r>
      <rPr>
        <b/>
        <sz val="12"/>
        <color theme="1"/>
        <rFont val="Calibri"/>
        <family val="2"/>
        <scheme val="minor"/>
      </rPr>
      <t xml:space="preserve">Data Availability </t>
    </r>
    <r>
      <rPr>
        <sz val="12"/>
        <color theme="1"/>
        <rFont val="Calibri"/>
        <family val="2"/>
        <scheme val="minor"/>
      </rPr>
      <t>using the definitions provided in Tab 4 of this workbook and provide any additional information</t>
    </r>
  </si>
  <si>
    <t>Use the definitions provided in Tab 4 of this workbook</t>
  </si>
  <si>
    <t>Step 3:</t>
  </si>
  <si>
    <t>Step 4:</t>
  </si>
  <si>
    <t>List the value set name, code system, code version, code, and descriptor in Tab 5 of this workbook</t>
  </si>
  <si>
    <t>Who Performed the Assessment?</t>
  </si>
  <si>
    <t>EHR Systems Used:</t>
  </si>
  <si>
    <t>Type of Setting or Practice</t>
  </si>
  <si>
    <t>Ambulatory Care: Ambulatory Surgery Center (ASC)</t>
  </si>
  <si>
    <t>Ambulatory Care: Outpateint Rehabilitation</t>
  </si>
  <si>
    <t>Behavioral Health/Psychiatric: Inpatient</t>
  </si>
  <si>
    <t>Behavioral Health/Psychiatric: Outpatient</t>
  </si>
  <si>
    <t>Dialysis Facility</t>
  </si>
  <si>
    <t>Emergency Medical Services/Ambulance</t>
  </si>
  <si>
    <t>Home Health</t>
  </si>
  <si>
    <t>Hospital/Acute Care Facility</t>
  </si>
  <si>
    <t>Imaging Facility</t>
  </si>
  <si>
    <t>Pharmacy</t>
  </si>
  <si>
    <t>Post Acute/Long Term Care Facility: Nursing Home/Skilled Nursing Facility</t>
  </si>
  <si>
    <t>Post Acute/Long Term Care Facility: Long Term Acute Care Hospital</t>
  </si>
  <si>
    <t>Other</t>
  </si>
  <si>
    <t>Respecified</t>
  </si>
  <si>
    <t>Type of Measure</t>
  </si>
  <si>
    <t>#</t>
  </si>
  <si>
    <t>Data Element</t>
  </si>
  <si>
    <t>Data Element Attributes</t>
  </si>
  <si>
    <t>Value Set</t>
  </si>
  <si>
    <t>DATA AVAILABILITY</t>
  </si>
  <si>
    <t>Current</t>
  </si>
  <si>
    <t>Future</t>
  </si>
  <si>
    <t>Score</t>
  </si>
  <si>
    <t>Additional Characteristics</t>
  </si>
  <si>
    <t>DATA ACCURACY</t>
  </si>
  <si>
    <t>DATA STANDARDS</t>
  </si>
  <si>
    <t>Are the data elements coded using a national accepted terminology standard?</t>
  </si>
  <si>
    <t>WORKFLOW</t>
  </si>
  <si>
    <t>To what degree is the data element captured during the course of care? How does it impact the typical workflow for that user?</t>
  </si>
  <si>
    <t>Timeline</t>
  </si>
  <si>
    <t>Value Set Name</t>
  </si>
  <si>
    <t>Code System</t>
  </si>
  <si>
    <t>SNOMED-CT</t>
  </si>
  <si>
    <t>ICD9CM</t>
  </si>
  <si>
    <t>ICD10CM</t>
  </si>
  <si>
    <t>CPT</t>
  </si>
  <si>
    <t>LOINC</t>
  </si>
  <si>
    <t>RxNORM</t>
  </si>
  <si>
    <t>NDC</t>
  </si>
  <si>
    <t>HCPCS</t>
  </si>
  <si>
    <t>ICD10PCS</t>
  </si>
  <si>
    <t>CDC Race/Ethnicity</t>
  </si>
  <si>
    <t>HL7 Location of Service</t>
  </si>
  <si>
    <t>Code System Version</t>
  </si>
  <si>
    <t>Description</t>
  </si>
  <si>
    <t>Explanation</t>
  </si>
  <si>
    <t>USAGE OF VALUE SETS</t>
  </si>
  <si>
    <t>Answer</t>
  </si>
  <si>
    <t>CURRENT VERSION</t>
  </si>
  <si>
    <t>CONTEXT OF USE</t>
  </si>
  <si>
    <t>Yes</t>
  </si>
  <si>
    <t>No</t>
  </si>
  <si>
    <t>Is the value set currently published in the Value Set Authority Center (VSAC)?</t>
  </si>
  <si>
    <t>Does the value set use a nationally recognized and current terminology?</t>
  </si>
  <si>
    <t>Does  the value set have a description that explicty describes its use and intention?</t>
  </si>
  <si>
    <t>Tab 1:  Begin Here</t>
  </si>
  <si>
    <t>Tab 6:  Value Set Evaluation</t>
  </si>
  <si>
    <t>Address each question on Tab 6 of this workbook for each value set to determine if it meets the acceptability and high-quality standard from NQF (See Tab 4 for instructions)</t>
  </si>
  <si>
    <t>TIMEFRAME</t>
  </si>
  <si>
    <t>Presently</t>
  </si>
  <si>
    <t>Anticipated in the next 1-2 years</t>
  </si>
  <si>
    <t>More compehrensive description of criteria</t>
  </si>
  <si>
    <t>Data element exisits in a structured format in the EHRs that were tested</t>
  </si>
  <si>
    <t>Not defined at this time.  Hold for possible future use</t>
  </si>
  <si>
    <t>* Laboratory test results transmitted directly from the laboratory system into the EHR</t>
  </si>
  <si>
    <t>**Self-reporting of a vaccination</t>
  </si>
  <si>
    <t>The information may not be correct***</t>
  </si>
  <si>
    <t>***A check box that indicates medication/reconciliation was performed</t>
  </si>
  <si>
    <t>Is the data element coded using a nationally accepted terminology standard?</t>
  </si>
  <si>
    <t>The data element is coded in a nationally accepted terminology standard</t>
  </si>
  <si>
    <t>The EHR does not support coding to the existing standard</t>
  </si>
  <si>
    <t>****Examples would be lab values, vital signs, referral orders or problem list entry.</t>
  </si>
  <si>
    <t xml:space="preserve">Data element is not available in a structured format within the EHRs tested for this </t>
  </si>
  <si>
    <t>measure</t>
  </si>
  <si>
    <t>Is the information contained in the data element correct? Are the data source and  recorder specified?</t>
  </si>
  <si>
    <t>likelihood of being correct**</t>
  </si>
  <si>
    <t>More comprehensive description of criteria</t>
  </si>
  <si>
    <t xml:space="preserve">Terminology standards for this data element are currently avaialble, but it is not </t>
  </si>
  <si>
    <t>consistently coded to standard terminology in the EHR, or the EHR does not easily allow</t>
  </si>
  <si>
    <t>such coding</t>
  </si>
  <si>
    <t>The data element is routinely collected as part of routine care and requires no addiitonal</t>
  </si>
  <si>
    <t xml:space="preserve"> data entry from a clinician or other provider solely for the quality measure and no EHR </t>
  </si>
  <si>
    <t>user interface changes****</t>
  </si>
  <si>
    <t>Data element is not routinely collected as part of routine care and additional time</t>
  </si>
  <si>
    <t>to care</t>
  </si>
  <si>
    <t xml:space="preserve">and effort over and above routine care is required but is perceived to have some benefit </t>
  </si>
  <si>
    <t>element without immediate benefit to care</t>
  </si>
  <si>
    <t>Is the data readily available in a structured format?</t>
  </si>
  <si>
    <t xml:space="preserve"> NQF FEASIBILITY SCORECARD DIRECTIONS</t>
  </si>
  <si>
    <t>This activity will require input from individuals on your staff that are familiar with querying information from an electronic health record (EHR)</t>
  </si>
  <si>
    <t>Is the information contained in the data element correct? Are the data source and recorder specified?</t>
  </si>
  <si>
    <t>Additional time and effort over and above routine care is required to collect this data</t>
  </si>
  <si>
    <t>Please complete the Feasibility Scorecard Workbook and ensure each data element required for measure calculation is documented within the Scorecard datasheet</t>
  </si>
  <si>
    <t>This tab covers the individual/organization responsible for the feasiblity assesement; the EHR systems used; and the type of setting or practice</t>
  </si>
  <si>
    <t>This tab is completed by the measure developers. Refer to Tab 4 for Definitions</t>
  </si>
  <si>
    <r>
      <t xml:space="preserve">Refer to this tab to list value sets, codes and criteria for </t>
    </r>
    <r>
      <rPr>
        <sz val="12"/>
        <color theme="1"/>
        <rFont val="Calibri"/>
        <family val="2"/>
        <scheme val="minor"/>
      </rPr>
      <t>high-quality value sets</t>
    </r>
  </si>
  <si>
    <t xml:space="preserve"> Complete this tab to document your evalulation of the value set included in this measure</t>
  </si>
  <si>
    <t xml:space="preserve">Completing the feasibility assessment for an eletronic quality measure requires filling out this workbook.  </t>
  </si>
  <si>
    <r>
      <t xml:space="preserve">Organization:  This worksheet </t>
    </r>
    <r>
      <rPr>
        <sz val="12"/>
        <rFont val="Calibri"/>
        <family val="2"/>
        <scheme val="minor"/>
      </rPr>
      <t>is organized</t>
    </r>
    <r>
      <rPr>
        <sz val="12"/>
        <color rgb="FFFF0000"/>
        <rFont val="Calibri"/>
        <family val="2"/>
        <scheme val="minor"/>
      </rPr>
      <t xml:space="preserve"> </t>
    </r>
    <r>
      <rPr>
        <sz val="12"/>
        <rFont val="Calibri"/>
        <family val="2"/>
        <scheme val="minor"/>
      </rPr>
      <t>in</t>
    </r>
    <r>
      <rPr>
        <sz val="12"/>
        <color theme="1"/>
        <rFont val="Calibri"/>
        <family val="2"/>
        <scheme val="minor"/>
      </rPr>
      <t xml:space="preserve"> the following manner:</t>
    </r>
  </si>
  <si>
    <r>
      <t xml:space="preserve">NQF FEASIBLITY </t>
    </r>
    <r>
      <rPr>
        <b/>
        <sz val="16"/>
        <rFont val="Calibri"/>
        <family val="2"/>
        <scheme val="minor"/>
      </rPr>
      <t>SCORE</t>
    </r>
    <r>
      <rPr>
        <b/>
        <sz val="16"/>
        <color theme="1"/>
        <rFont val="Calibri"/>
        <family val="2"/>
        <scheme val="minor"/>
      </rPr>
      <t>CARD FOR ELECTRONIC CLINICAL QUALITY MEASURES</t>
    </r>
  </si>
  <si>
    <r>
      <t>The information is from the most authoritative</t>
    </r>
    <r>
      <rPr>
        <sz val="12"/>
        <color rgb="FFFF0000"/>
        <rFont val="Calibri"/>
        <family val="2"/>
        <scheme val="minor"/>
      </rPr>
      <t xml:space="preserve"> </t>
    </r>
    <r>
      <rPr>
        <sz val="12"/>
        <color theme="1"/>
        <rFont val="Calibri"/>
        <family val="2"/>
        <scheme val="minor"/>
      </rPr>
      <t>source and/or is likely to be correct</t>
    </r>
    <r>
      <rPr>
        <sz val="12"/>
        <color theme="1"/>
        <rFont val="Calibri"/>
        <family val="2"/>
      </rPr>
      <t>*</t>
    </r>
  </si>
  <si>
    <t xml:space="preserve">The information may not be from the most authoritative source and/or has a moderate </t>
  </si>
  <si>
    <t>Data element</t>
  </si>
  <si>
    <t>CURRENT</t>
  </si>
  <si>
    <t>FUTURE</t>
  </si>
  <si>
    <t>Data accuracy</t>
  </si>
  <si>
    <t>Data standards</t>
  </si>
  <si>
    <t>Workflow</t>
  </si>
  <si>
    <t>Data availability</t>
  </si>
  <si>
    <t>Sum of Scores</t>
  </si>
  <si>
    <t>Average within Domain</t>
  </si>
  <si>
    <t>Data Elements Scoring Three with Domain</t>
  </si>
  <si>
    <t>Total data elements</t>
  </si>
  <si>
    <t>Percent of data elements currently feasible within domain</t>
  </si>
  <si>
    <t>SUMMARY - FUTURE</t>
  </si>
  <si>
    <t>SUMMARY CURRENT</t>
  </si>
  <si>
    <t xml:space="preserve">On a scale of 0% to 100%, how feasible is the measure currently? 
</t>
  </si>
  <si>
    <t>Legacy</t>
  </si>
  <si>
    <t>N/A</t>
  </si>
  <si>
    <t>Ambulatory Care: Clinician Office/Clinic</t>
  </si>
  <si>
    <t>Encounter, Performed: Office Visit</t>
  </si>
  <si>
    <t>Encounter, Performed: Face-to-Face Interaction</t>
  </si>
  <si>
    <t>Encounter, Performed: Outpatient Consultation</t>
  </si>
  <si>
    <t>Encounter, Performed: Preventive Care - Established Office Visit, 0 to 17</t>
  </si>
  <si>
    <t>Encounter, Performed: Preventive Care Services - Established Office Visit, 18 and Up</t>
  </si>
  <si>
    <t>Encounter, Performed: Preventive Care Services-Initial Office Visit, 18 and Up</t>
  </si>
  <si>
    <t>Encounter, Performed: Preventive Care- Initial Office Visit, 0 to 17</t>
  </si>
  <si>
    <t>Patient Characteristic Expired</t>
  </si>
  <si>
    <t>On a scale of 0% to 100%, how feasible is the measure in 1 to 2 years?</t>
  </si>
  <si>
    <t>2015-09</t>
  </si>
  <si>
    <t>ICD-10-CM</t>
  </si>
  <si>
    <t>2016</t>
  </si>
  <si>
    <t>ICD-9-CM</t>
  </si>
  <si>
    <t>2013</t>
  </si>
  <si>
    <t>Face to Face Interaction</t>
  </si>
  <si>
    <t>Office Visit</t>
  </si>
  <si>
    <t>Outpatient Consultation</t>
  </si>
  <si>
    <t>Preventive Care Services - Established Office Visit, 18 and Up</t>
  </si>
  <si>
    <t>Preventive Care - Established Office Visit, 0 to 17</t>
  </si>
  <si>
    <t>OID</t>
  </si>
  <si>
    <t>2.16.840.1.113883.3.464.1003.101.12.1025</t>
  </si>
  <si>
    <t>Reused value set stewarded by NCQA and used in multiple Meaningful Use EP eCQMs. NCQA has not included purpose statements for this value set in VSAC.</t>
  </si>
  <si>
    <t>Preventive Care Services-Initial Office Visit, 18 and Up</t>
  </si>
  <si>
    <t>2.16.840.1.113883.3.464.1003.101.12.1023</t>
  </si>
  <si>
    <t>Preventive Care- Initial Office Visit, 0 to 17</t>
  </si>
  <si>
    <t>2.16.840.1.113883.3.464.1003.101.12.1022</t>
  </si>
  <si>
    <t>SNOMED-CT is the standard terminology recommended by the ONC Health IT Standards Committee for diagnoses and conditions.</t>
  </si>
  <si>
    <t>ICD-10-CM is a transition terminology recommended by the ONC Health IT Standards Committee for diagnoses and conditions. After transition to a standard terminology, ICD-10-CM will continue to be relevant for historical data, such as an "old" HIV diagnosis.</t>
  </si>
  <si>
    <t>ICD-9-CM is a transition terminology recommended by the ONC Health IT Standards Committee for diagnoses and conditions. After transition to a standard terminology, ICD-9-CM will continue to be relevant for historical data,  such as an "old" HIV diagnosis.</t>
  </si>
  <si>
    <t>2.16.840.1.113883.3.464.1003.101.12.1048</t>
  </si>
  <si>
    <t>2.16.840.1.113883.3.464.1003.101.12.1001</t>
  </si>
  <si>
    <t>2.16.840.1.113883.3.464.1003.101.12.1008</t>
  </si>
  <si>
    <t>2.16.840.1.113883.3.464.1003.101.12.1024</t>
  </si>
  <si>
    <t>CPT is a transition terminology recommended by the ONC Health IT Standards Committee for encounters.</t>
  </si>
  <si>
    <t>SNOMED-CT is the standard terminology recommended by the ONC Health IT Standards Committee for encounters.</t>
  </si>
  <si>
    <t>Diagnosis: HIV</t>
  </si>
  <si>
    <t>HIV</t>
  </si>
  <si>
    <t>Patient Characteristic Birthdate</t>
  </si>
  <si>
    <t>Encounter data is routinely captured to support billing.</t>
  </si>
  <si>
    <t>Encounter data is relied upon heavily to support billing.</t>
  </si>
  <si>
    <t>Panel of clinical informatics, measurement and eCQM standards experts.</t>
  </si>
  <si>
    <t>Assessment Methodology</t>
  </si>
  <si>
    <t>General Feasibility Assessment Findings</t>
  </si>
  <si>
    <t>Patient Characteristic Sex</t>
  </si>
  <si>
    <t>ONC Administrative Sex AdministrativeGender</t>
  </si>
  <si>
    <t>AdministrativeGender</t>
  </si>
  <si>
    <t>HL7V3.0_2014-08</t>
  </si>
  <si>
    <t>2.16.840.1.113762.1.4.1</t>
  </si>
  <si>
    <t>Ethnicity</t>
  </si>
  <si>
    <t>2.16.840.1.113883.3.464.1003.120.12.1003</t>
  </si>
  <si>
    <t>Race</t>
  </si>
  <si>
    <t>2.16.840.1.114222.4.11.836</t>
  </si>
  <si>
    <t>CDCREC</t>
  </si>
  <si>
    <t>1.0</t>
  </si>
  <si>
    <t>2.16.840.1.114222.4.11.837</t>
  </si>
  <si>
    <t>Payer</t>
  </si>
  <si>
    <t>SOP</t>
  </si>
  <si>
    <t>5.0</t>
  </si>
  <si>
    <t>2.16.840.1.114222.4.11.3591</t>
  </si>
  <si>
    <t>Patient Characteristic Race</t>
  </si>
  <si>
    <t>Patient Characteristic Ethnicity</t>
  </si>
  <si>
    <t>Patient Characteristic Payer</t>
  </si>
  <si>
    <t>90% of surveyed FQHCs reported all providers at all sites used ONC-certified EHRs in 2015. Of the 1307 FQHCs using certified EHR technology, 92% reported all eligible providers at all sites were participating in the Meaningful Use program.
2015 and 2016 Meaningful Use objectives include:
    • Computerized provider order entry (CPOE) for medication (using RxNorm) and laboratory orders (using LOINC)
    • Electronic prescribing of medications using RxNorm
In addition, CMS retired a number of Meaningful Use objectives in late 2015 to simplify and reduce reporting burden. CMS considered many of the objectives they retired to having been fully achieved by the majority of providers, including capturing demographic information, including sex, race, ethnicity, date of birth.
Data from the Meaningful Use program for 2015 showed strong performance on Meaningful Use objectives and measures directly relevant to the feasibility of the data elements required to calculate the eCQM:
    • CPOE for medication orders: 90.4%
    • Maintain problem list: 97.1%
    • Record demographics: 95.2%
    • Structured clinical laboratory test results: 92.7%
    • CPOE for laboratory orders: 93.2%
References:
    • CMS presentation to Health IT Policy Committee on Medicare &amp; Medicaid EHR Incentive Programs (March 2016)</t>
  </si>
  <si>
    <t xml:space="preserve">The use of this value set is required by ONC EHR certification criteria. </t>
  </si>
  <si>
    <t>The u</t>
  </si>
  <si>
    <t>80%+ MU stage 1 providers performed at or above 96.36% in the problem list maintenance measure (latest available data: 2014, N=160137)</t>
  </si>
  <si>
    <t>Certified EHR technology has required the use of SNOMED-CT for diagnoses since 2014. The eCQM specs allow for use of SNOMED-CT, as well as ICD-10-CM and ICD-9-CM, both of which are widely used in the community.</t>
  </si>
  <si>
    <t>The Health IT Standards Committee recommends SNOMED-CT as the standard terminology for encounters, however SNOMED-CT isn't currently widely used for this purpose. The eCQM alllows for capture of encounters in SNOMED-CT as well as CPT, a more widely used terminology.</t>
  </si>
  <si>
    <t>CPT is widely used to capture encounter data for billing purposes.</t>
  </si>
  <si>
    <t>ONC certified EHRs are required to allow the recording of diagnoses in a structured format since 2011.</t>
  </si>
  <si>
    <t>This criterion is not applicable to this data element.</t>
  </si>
  <si>
    <t>In 2015, all MU providers were required to use 2014 Edition EHR technology, which is required to allow structured documentation of the patient's birth date.</t>
  </si>
  <si>
    <t>80%+ of MU stage 1 providers captured structured demographic data (including birthdate) for 96.36% or more of their patients (latest available data: 2014, N=160137). MU stage 2 providers performed even better, with 80%+ reaching 98.07% performance or higher (latest data available: 2014, N = 59208).</t>
  </si>
  <si>
    <t>In 2015, all MU providers were required to use 2014 Edition EHR technology, which is required to allow structured documentation of the patient's sex.</t>
  </si>
  <si>
    <t>80%+ of MU stage 1 providers captured structured demographic data (including sex) for 96.36% or more of their patients (latest available data: 2014, N=160137). MU stage 2 providers performed even better, with 80%+ reaching 98.07% performance or higher (latest data available: 2014, N = 59208).</t>
  </si>
  <si>
    <t xml:space="preserve">Since 2015, all MU providers are required to use 2014 Edition EHR technology, which requires sex to be encoded using the ONC Administrative Sex Administrative Gender value set. </t>
  </si>
  <si>
    <t>In 2015, all MU providers were required to use 2014 Edition EHR technology, which is required to allow structured documentation of the patient's race.</t>
  </si>
  <si>
    <t>80%+ of MU stage 1 providers captured structured demographic data (including race) for 96.36% or more of their patients (latest available data: 2014, N=160137). MU stage 2 providers performed even better, with 80%+ reaching 98.07% performance or higher (latest data available: 2014, N = 59208).</t>
  </si>
  <si>
    <t>Since 2015, all MU providers are required to use 2014 Edition EHR technology, which requires sex to be encoded using the Race value set.</t>
  </si>
  <si>
    <t>In 2015, all MU providers were required to use 2014 Edition EHR technology, which is required to allow structured documentation of the patient's ethnicity.</t>
  </si>
  <si>
    <t>80%+ of MU stage 1 providers captured structured demographic data (including ethnicity) for 96.36% or more of their patients (latest available data: 2014, N=160137). MU stage 2 providers performed even better, with 80%+ reaching 98.07% performance or higher (latest data available: 2014, N = 59208).</t>
  </si>
  <si>
    <t>Since 2015, all MU providers are required to use 2014 Edition EHR technology, which requires sex to be encoded using the Ethnicity value set.</t>
  </si>
  <si>
    <t>This information is critical for billing and expected to be highly accurate.</t>
  </si>
  <si>
    <t>Payer data is routinely captured to support billing</t>
  </si>
  <si>
    <t>Stage 1 MU providers | 2015 Program Year</t>
  </si>
  <si>
    <t>TOTAL # Providers</t>
  </si>
  <si>
    <t>% providers reporting</t>
  </si>
  <si>
    <t>80%+ performance</t>
  </si>
  <si>
    <t>Modified Stage 2 MU providers | 2015 Program Year</t>
  </si>
  <si>
    <t>Stage 2 MU Providers| 2014 Program Year</t>
  </si>
  <si>
    <t># providers reporting</t>
  </si>
  <si>
    <t>Stage 1 MU Providers | 2014 Program Year</t>
  </si>
  <si>
    <t>CPOE - Meds (1)</t>
  </si>
  <si>
    <t>CPOE - Labs (2)</t>
  </si>
  <si>
    <t>Demographics (3)</t>
  </si>
  <si>
    <t>Lab test results (4)</t>
  </si>
  <si>
    <t>Problem list (5)</t>
  </si>
  <si>
    <t>This feasibility assessment was conducted by consensus of a panel of MITRE clinical informatics, measure development, eCQM standards experts:
    • Rose Almonte (clinical Informatics)
    • Balu Balasubramanyam (eCQM standards)    
    • Rute Martins (measure development, eCQM standards)
    • Michael O’Keefe (eCQM standards)
    • Renee Rookwood (clinical Informatics)
    • Sharon Sebastian (clinical informatics)
In addition to the collective experience of the panel members with electronic health records (EHRs) and eCQM development and implementation, the panel’s evaluation was also informed by latest publicly available data on Meaningful Use EHR capabilities and provider performance on objectives and measures directly relevant for the eCQM’s data elements.</t>
  </si>
  <si>
    <t>1. In order to meet the CPOE for medications measure, providers were required to order at least one medication using CPOE for each unique patients seen during the EHR reporting period. This measure was required for Stage 1 and Modified Stage 2 Providers in 2015.
    Exclusions: Providers who write fewer than 100 medication orders during the EHR reporting period.
2. This measure assesses the proportion of laboratory orders created by the provider during the EHR reporting period are recorded using CPOE. This measure was applicable to Stage 1 and Stage 2 providers in 2015.
    Exclusions: Providers who write fewer than 100 laboratory orders during EHR reporting period; Providers scheduled to be in Stage 1 in 2015.
3. In order to meet the demographics measure, providers are required to record sex, race, ethnicity and date of birth in a structured format. This measure is only applicable to Stage 2 providers in 2014.
    Exclusions: None.
4.  In order to meet the lab test results measure, providers were required to incorporate lab results in a positive/negative affrimation or numeric format. This measure was only required for Stage 2 providers attesting in 2014.
    Exclusions: Providers who do not order any lab tests where results are either in a positive/negative affirmation or numeric format during the EHR reporting period.
5. This measure was only required for Stage 1 providers attesting in 2014.</t>
  </si>
  <si>
    <t>2015 Edition Health IT certification criteria rquires the use of the source payment typology standard.</t>
  </si>
  <si>
    <t>ONC Administrative Sex</t>
  </si>
  <si>
    <t>Reused value set stewarded by the Centers for Disease Control National Center for Health Statistics (NCHS) and used across all Meaningful Use EP eCQMs. NCHS has not included purpose statements for this value set in VSAC.</t>
  </si>
  <si>
    <t>Reused value set stewarded by the Public Health Data Standards Consortium and used across all Meaningful Use EP eCQMs. NCHS has not included purpose statements for this value set in VSAC.</t>
  </si>
  <si>
    <t>Reused valuet set stewarded by the Centers for Disease Control National Center for Health Statistics (NCHS) and used across all Meaningful Use EP eCQMs.</t>
  </si>
  <si>
    <t>Diagnoses are routinely captured during the course of care.</t>
  </si>
  <si>
    <t>Patient demographic information is routinely captured during the course of care.</t>
  </si>
  <si>
    <t>Information on the patient's living status is routinely captured in the course of care.</t>
  </si>
  <si>
    <t xml:space="preserve">The Public Health Data Standards Consortium developed a standard to encode payer data that is increasingly being adopted. </t>
  </si>
  <si>
    <t>Structured information on payer data has been required by all eCQMs since 2014.</t>
  </si>
  <si>
    <t>The accuracy of this data element is dependent on full end-to-end interoperability accross providers and between providers and public health agencies.</t>
  </si>
  <si>
    <t>This data element is defined by a single code, and mapping from EHR structured data should be straightforward.</t>
  </si>
  <si>
    <t>The living status of the patient is routinely available in strcutured format.</t>
  </si>
  <si>
    <t>Measure Title: HIV Medical Visit Frequency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</si>
</sst>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b/>
      <sz val="12"/>
      <color theme="1"/>
      <name val="Calibri"/>
      <family val="2"/>
      <scheme val="minor"/>
    </font>
    <font>
      <i/>
      <sz val="12"/>
      <color theme="1"/>
      <name val="Calibri"/>
      <scheme val="minor"/>
    </font>
    <font>
      <sz val="9"/>
      <color theme="1"/>
      <name val="Calibri"/>
      <family val="2"/>
      <scheme val="minor"/>
    </font>
    <font>
      <sz val="14"/>
      <color theme="1"/>
      <name val="Calibri"/>
      <family val="2"/>
      <scheme val="minor"/>
    </font>
    <font>
      <sz val="12"/>
      <color theme="1"/>
      <name val="Calibri"/>
      <family val="2"/>
    </font>
    <font>
      <b/>
      <sz val="16"/>
      <color theme="1"/>
      <name val="Calibri"/>
      <family val="2"/>
      <scheme val="minor"/>
    </font>
    <font>
      <sz val="12"/>
      <color rgb="FFFF0000"/>
      <name val="Calibri"/>
      <family val="2"/>
      <scheme val="minor"/>
    </font>
    <font>
      <sz val="12"/>
      <name val="Calibri"/>
      <family val="2"/>
      <scheme val="minor"/>
    </font>
    <font>
      <b/>
      <sz val="16"/>
      <name val="Calibri"/>
      <family val="2"/>
      <scheme val="minor"/>
    </font>
    <font>
      <b/>
      <sz val="9"/>
      <color theme="1"/>
      <name val="Calibri"/>
      <family val="2"/>
      <scheme val="minor"/>
    </font>
    <font>
      <b/>
      <sz val="20"/>
      <color theme="1"/>
      <name val="Calibri"/>
      <family val="2"/>
      <scheme val="minor"/>
    </font>
    <font>
      <sz val="12"/>
      <color theme="1"/>
      <name val="Calibri"/>
      <family val="2"/>
      <scheme val="minor"/>
    </font>
    <font>
      <sz val="9"/>
      <name val="Calibri"/>
      <family val="2"/>
      <scheme val="minor"/>
    </font>
    <font>
      <b/>
      <sz val="12"/>
      <color theme="0"/>
      <name val="Calibri"/>
      <family val="2"/>
      <scheme val="minor"/>
    </font>
    <font>
      <b/>
      <sz val="9"/>
      <color theme="0"/>
      <name val="Calibri"/>
      <family val="2"/>
      <scheme val="minor"/>
    </font>
    <font>
      <b/>
      <sz val="20"/>
      <color theme="0"/>
      <name val="Calibri"/>
      <family val="2"/>
      <scheme val="minor"/>
    </font>
  </fonts>
  <fills count="18">
    <fill>
      <patternFill patternType="none"/>
    </fill>
    <fill>
      <patternFill patternType="gray125"/>
    </fill>
    <fill>
      <patternFill patternType="solid">
        <fgColor theme="6" tint="0.39994506668294322"/>
        <bgColor indexed="64"/>
      </patternFill>
    </fill>
    <fill>
      <patternFill patternType="solid">
        <fgColor theme="4" tint="0.39994506668294322"/>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thick">
        <color auto="1"/>
      </bottom>
      <diagonal/>
    </border>
    <border>
      <left/>
      <right/>
      <top style="thin">
        <color auto="1"/>
      </top>
      <bottom style="thin">
        <color auto="1"/>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s>
  <cellStyleXfs count="2">
    <xf numFmtId="0" fontId="0" fillId="0" borderId="0"/>
    <xf numFmtId="9" fontId="12" fillId="0" borderId="0" applyFont="0" applyFill="0" applyBorder="0" applyAlignment="0" applyProtection="0"/>
  </cellStyleXfs>
  <cellXfs count="150">
    <xf numFmtId="0" fontId="0" fillId="0" borderId="0" xfId="0"/>
    <xf numFmtId="0" fontId="0" fillId="0" borderId="0" xfId="0" applyProtection="1">
      <protection hidden="1"/>
    </xf>
    <xf numFmtId="0" fontId="3" fillId="0" borderId="0" xfId="0" applyFont="1"/>
    <xf numFmtId="0" fontId="3" fillId="0" borderId="0" xfId="0" applyFont="1" applyAlignment="1">
      <alignment wrapText="1"/>
    </xf>
    <xf numFmtId="0" fontId="3" fillId="5" borderId="0" xfId="0" applyFont="1" applyFill="1"/>
    <xf numFmtId="0" fontId="3" fillId="8" borderId="0" xfId="0" applyFont="1" applyFill="1"/>
    <xf numFmtId="0" fontId="3" fillId="5" borderId="1" xfId="0" applyFont="1" applyFill="1" applyBorder="1"/>
    <xf numFmtId="0" fontId="3" fillId="4" borderId="1" xfId="0" applyFont="1" applyFill="1" applyBorder="1"/>
    <xf numFmtId="0" fontId="3" fillId="0" borderId="1" xfId="0" applyFont="1" applyBorder="1"/>
    <xf numFmtId="0" fontId="3" fillId="0" borderId="1" xfId="0" applyFont="1" applyBorder="1" applyAlignment="1">
      <alignment vertical="top" wrapText="1"/>
    </xf>
    <xf numFmtId="0" fontId="3" fillId="6" borderId="1" xfId="0" applyFont="1" applyFill="1" applyBorder="1"/>
    <xf numFmtId="0" fontId="3" fillId="6" borderId="1" xfId="0" applyFont="1" applyFill="1" applyBorder="1" applyAlignment="1">
      <alignment vertical="top" wrapText="1"/>
    </xf>
    <xf numFmtId="0" fontId="3" fillId="7" borderId="1" xfId="0" applyFont="1" applyFill="1" applyBorder="1"/>
    <xf numFmtId="0" fontId="3" fillId="7" borderId="1" xfId="0" applyFont="1" applyFill="1" applyBorder="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10" borderId="0" xfId="0" applyFont="1" applyFill="1"/>
    <xf numFmtId="0" fontId="3" fillId="9" borderId="0" xfId="0" applyFont="1" applyFill="1" applyAlignment="1">
      <alignment wrapText="1"/>
    </xf>
    <xf numFmtId="0" fontId="3" fillId="5" borderId="1" xfId="0" applyFont="1" applyFill="1" applyBorder="1" applyAlignment="1">
      <alignment wrapText="1"/>
    </xf>
    <xf numFmtId="0" fontId="0" fillId="0" borderId="7" xfId="0" applyBorder="1"/>
    <xf numFmtId="0" fontId="0" fillId="0" borderId="0" xfId="0" applyBorder="1"/>
    <xf numFmtId="0" fontId="0" fillId="0" borderId="12" xfId="0" applyBorder="1"/>
    <xf numFmtId="0" fontId="0" fillId="11" borderId="6" xfId="0" applyFill="1" applyBorder="1"/>
    <xf numFmtId="0" fontId="0" fillId="11" borderId="7" xfId="0" applyFill="1" applyBorder="1"/>
    <xf numFmtId="0" fontId="0" fillId="11" borderId="8" xfId="0" applyFill="1" applyBorder="1"/>
    <xf numFmtId="0" fontId="0" fillId="11" borderId="9" xfId="0" applyFill="1" applyBorder="1"/>
    <xf numFmtId="0" fontId="0" fillId="11" borderId="0" xfId="0" applyFill="1" applyBorder="1"/>
    <xf numFmtId="0" fontId="0" fillId="11" borderId="10" xfId="0" applyFill="1" applyBorder="1"/>
    <xf numFmtId="0" fontId="0" fillId="11" borderId="11" xfId="0" applyFill="1" applyBorder="1"/>
    <xf numFmtId="0" fontId="0" fillId="11" borderId="12" xfId="0" applyFill="1" applyBorder="1"/>
    <xf numFmtId="0" fontId="0" fillId="11" borderId="13" xfId="0" applyFill="1" applyBorder="1"/>
    <xf numFmtId="0" fontId="0" fillId="12" borderId="6" xfId="0" applyFill="1" applyBorder="1"/>
    <xf numFmtId="0" fontId="0" fillId="12" borderId="7" xfId="0" applyFill="1" applyBorder="1"/>
    <xf numFmtId="0" fontId="0" fillId="12" borderId="8" xfId="0" applyFill="1" applyBorder="1"/>
    <xf numFmtId="0" fontId="0" fillId="12" borderId="9" xfId="0" applyFill="1" applyBorder="1"/>
    <xf numFmtId="0" fontId="0" fillId="12" borderId="0" xfId="0" applyFill="1" applyBorder="1"/>
    <xf numFmtId="0" fontId="0" fillId="12" borderId="10" xfId="0" applyFill="1" applyBorder="1"/>
    <xf numFmtId="0" fontId="0" fillId="12" borderId="11" xfId="0" applyFill="1" applyBorder="1"/>
    <xf numFmtId="0" fontId="0" fillId="12" borderId="12" xfId="0" applyFill="1" applyBorder="1"/>
    <xf numFmtId="0" fontId="0" fillId="12" borderId="13" xfId="0" applyFill="1" applyBorder="1"/>
    <xf numFmtId="0" fontId="1" fillId="0" borderId="0" xfId="0" applyFont="1"/>
    <xf numFmtId="0" fontId="0" fillId="0" borderId="6" xfId="0" applyFill="1" applyBorder="1"/>
    <xf numFmtId="0" fontId="0" fillId="0" borderId="7" xfId="0" applyFill="1" applyBorder="1"/>
    <xf numFmtId="0" fontId="0" fillId="0" borderId="0" xfId="0" applyFill="1" applyBorder="1"/>
    <xf numFmtId="0" fontId="0" fillId="0" borderId="11" xfId="0" applyFill="1" applyBorder="1"/>
    <xf numFmtId="0" fontId="0" fillId="0" borderId="12" xfId="0" applyFill="1" applyBorder="1"/>
    <xf numFmtId="0" fontId="0" fillId="13" borderId="0" xfId="0" applyFill="1" applyBorder="1"/>
    <xf numFmtId="0" fontId="0" fillId="13" borderId="0" xfId="0" applyFill="1"/>
    <xf numFmtId="0" fontId="0" fillId="0" borderId="14" xfId="0" applyBorder="1"/>
    <xf numFmtId="0" fontId="0" fillId="0" borderId="15" xfId="0" applyBorder="1" applyAlignment="1">
      <alignment horizontal="center"/>
    </xf>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xf numFmtId="0" fontId="0" fillId="0" borderId="20" xfId="0" applyBorder="1"/>
    <xf numFmtId="0" fontId="0" fillId="0" borderId="21" xfId="0" applyBorder="1"/>
    <xf numFmtId="0" fontId="0" fillId="13" borderId="15" xfId="0" applyFill="1" applyBorder="1" applyAlignment="1">
      <alignment horizontal="center" vertical="center"/>
    </xf>
    <xf numFmtId="0" fontId="0" fillId="0" borderId="20" xfId="0" applyBorder="1" applyAlignment="1">
      <alignment horizontal="center"/>
    </xf>
    <xf numFmtId="0" fontId="0" fillId="14" borderId="0" xfId="0" applyFill="1" applyBorder="1"/>
    <xf numFmtId="0" fontId="0" fillId="14" borderId="0" xfId="0" applyFill="1"/>
    <xf numFmtId="0" fontId="6" fillId="0" borderId="0" xfId="0" applyFont="1" applyAlignment="1">
      <alignment horizontal="center"/>
    </xf>
    <xf numFmtId="0" fontId="7" fillId="0" borderId="0" xfId="0" applyFont="1"/>
    <xf numFmtId="0" fontId="7" fillId="0" borderId="0" xfId="0" applyFont="1" applyFill="1" applyBorder="1"/>
    <xf numFmtId="0" fontId="8" fillId="0" borderId="0" xfId="0" applyFont="1" applyBorder="1"/>
    <xf numFmtId="0" fontId="0" fillId="0" borderId="0" xfId="0" applyNumberFormat="1"/>
    <xf numFmtId="0" fontId="1" fillId="0" borderId="0" xfId="0" applyFont="1" applyAlignment="1">
      <alignment horizontal="left" vertical="center"/>
    </xf>
    <xf numFmtId="0" fontId="1" fillId="0" borderId="0" xfId="0" applyFont="1" applyAlignment="1">
      <alignment horizontal="left" vertical="center" wrapText="1"/>
    </xf>
    <xf numFmtId="0" fontId="0" fillId="0" borderId="22" xfId="0" applyBorder="1"/>
    <xf numFmtId="9" fontId="0" fillId="0" borderId="22" xfId="0" applyNumberFormat="1" applyBorder="1"/>
    <xf numFmtId="0" fontId="1" fillId="0" borderId="22" xfId="0" applyFont="1" applyBorder="1"/>
    <xf numFmtId="0" fontId="0" fillId="0" borderId="0" xfId="0" applyNumberFormat="1" applyAlignment="1">
      <alignment vertical="top" wrapText="1"/>
    </xf>
    <xf numFmtId="49" fontId="3" fillId="9" borderId="0" xfId="0" applyNumberFormat="1" applyFont="1" applyFill="1" applyAlignment="1">
      <alignment wrapText="1"/>
    </xf>
    <xf numFmtId="49" fontId="3" fillId="0" borderId="1" xfId="0" applyNumberFormat="1" applyFont="1" applyBorder="1"/>
    <xf numFmtId="49" fontId="3" fillId="0" borderId="0" xfId="0" applyNumberFormat="1" applyFont="1"/>
    <xf numFmtId="0" fontId="0" fillId="0" borderId="0" xfId="0" applyAlignment="1">
      <alignment vertical="top"/>
    </xf>
    <xf numFmtId="0" fontId="11" fillId="0" borderId="12" xfId="0" applyFont="1" applyBorder="1" applyAlignment="1">
      <alignment horizontal="center"/>
    </xf>
    <xf numFmtId="0" fontId="4" fillId="0" borderId="0" xfId="0" applyFont="1"/>
    <xf numFmtId="0" fontId="0" fillId="0" borderId="0" xfId="0" applyAlignment="1">
      <alignment horizontal="left" vertical="top" wrapText="1"/>
    </xf>
    <xf numFmtId="0" fontId="13" fillId="0" borderId="1" xfId="0" applyFont="1" applyBorder="1"/>
    <xf numFmtId="0" fontId="13" fillId="0" borderId="1" xfId="0" applyFont="1" applyBorder="1" applyAlignment="1">
      <alignment vertical="top" wrapText="1"/>
    </xf>
    <xf numFmtId="0" fontId="13" fillId="7" borderId="1" xfId="0" applyFont="1" applyFill="1" applyBorder="1"/>
    <xf numFmtId="0" fontId="13" fillId="7" borderId="1" xfId="0" applyFont="1" applyFill="1" applyBorder="1" applyAlignment="1">
      <alignment vertical="top" wrapText="1"/>
    </xf>
    <xf numFmtId="1" fontId="0" fillId="0" borderId="0" xfId="0" applyNumberFormat="1"/>
    <xf numFmtId="0" fontId="15" fillId="15" borderId="1" xfId="0" applyFont="1" applyFill="1" applyBorder="1" applyAlignment="1">
      <alignment horizontal="center" vertical="center" wrapText="1"/>
    </xf>
    <xf numFmtId="0" fontId="14" fillId="15" borderId="1" xfId="0" applyFont="1" applyFill="1" applyBorder="1" applyAlignment="1">
      <alignment horizontal="center" vertical="center"/>
    </xf>
    <xf numFmtId="0" fontId="16" fillId="15" borderId="0" xfId="0" applyNumberFormat="1" applyFont="1" applyFill="1"/>
    <xf numFmtId="0" fontId="14" fillId="15" borderId="0" xfId="0" applyNumberFormat="1" applyFont="1" applyFill="1" applyAlignment="1">
      <alignment horizontal="center" vertical="center" wrapText="1"/>
    </xf>
    <xf numFmtId="0" fontId="1" fillId="16" borderId="23" xfId="0" applyFont="1" applyFill="1" applyBorder="1" applyAlignment="1">
      <alignment horizontal="center" vertical="center"/>
    </xf>
    <xf numFmtId="0" fontId="10" fillId="16" borderId="2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1" fillId="16" borderId="23" xfId="0" applyNumberFormat="1" applyFont="1" applyFill="1" applyBorder="1"/>
    <xf numFmtId="0" fontId="1" fillId="16" borderId="23" xfId="0" applyNumberFormat="1" applyFont="1" applyFill="1" applyBorder="1" applyAlignment="1">
      <alignment horizontal="center" vertical="center" wrapText="1"/>
    </xf>
    <xf numFmtId="10" fontId="0" fillId="0" borderId="1" xfId="1" applyNumberFormat="1" applyFont="1" applyBorder="1" applyAlignment="1">
      <alignment horizontal="center"/>
    </xf>
    <xf numFmtId="10" fontId="0" fillId="0" borderId="1" xfId="0" applyNumberFormat="1" applyBorder="1" applyAlignment="1">
      <alignment horizontal="center"/>
    </xf>
    <xf numFmtId="0" fontId="0" fillId="0" borderId="0" xfId="0"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center" vertical="top" wrapText="1"/>
    </xf>
    <xf numFmtId="0" fontId="0" fillId="11" borderId="0" xfId="0" applyFill="1" applyAlignment="1">
      <alignment horizontal="left" vertical="top" wrapText="1"/>
    </xf>
    <xf numFmtId="0" fontId="14" fillId="17" borderId="0" xfId="0" applyFont="1" applyFill="1" applyBorder="1" applyAlignment="1">
      <alignment horizontal="left"/>
    </xf>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3" xfId="0" applyBorder="1"/>
    <xf numFmtId="0" fontId="14" fillId="17" borderId="5" xfId="0" applyFont="1" applyFill="1" applyBorder="1"/>
    <xf numFmtId="0" fontId="14" fillId="17" borderId="24" xfId="0" applyFont="1" applyFill="1" applyBorder="1"/>
    <xf numFmtId="0" fontId="14" fillId="17" borderId="25" xfId="0" applyFont="1" applyFill="1" applyBorder="1"/>
    <xf numFmtId="10" fontId="0" fillId="0" borderId="0" xfId="1" applyNumberFormat="1" applyFont="1" applyAlignment="1">
      <alignment horizontal="right" vertical="top" wrapText="1"/>
    </xf>
    <xf numFmtId="0" fontId="0" fillId="0" borderId="0" xfId="0" applyAlignment="1">
      <alignment horizontal="right" vertical="top" wrapText="1"/>
    </xf>
    <xf numFmtId="0" fontId="1" fillId="0" borderId="0" xfId="0" applyFont="1" applyFill="1" applyAlignment="1">
      <alignment horizontal="left" vertical="top" wrapText="1"/>
    </xf>
    <xf numFmtId="0" fontId="0" fillId="0" borderId="0" xfId="0" applyFill="1"/>
    <xf numFmtId="0" fontId="3" fillId="0" borderId="4" xfId="0" applyFont="1" applyBorder="1"/>
    <xf numFmtId="0" fontId="3" fillId="0" borderId="5" xfId="0" applyFont="1" applyBorder="1"/>
    <xf numFmtId="0" fontId="6" fillId="0" borderId="0" xfId="0" applyFont="1" applyAlignment="1">
      <alignment horizontal="center"/>
    </xf>
    <xf numFmtId="0" fontId="0" fillId="0" borderId="7" xfId="0" applyBorder="1" applyAlignment="1">
      <alignment horizontal="left" vertical="top" wrapText="1"/>
    </xf>
    <xf numFmtId="0" fontId="4" fillId="0" borderId="0" xfId="0" applyFont="1"/>
    <xf numFmtId="0" fontId="14" fillId="17" borderId="0" xfId="0" applyFont="1" applyFill="1" applyBorder="1" applyAlignment="1">
      <alignment horizontal="left"/>
    </xf>
    <xf numFmtId="0" fontId="1" fillId="11" borderId="0" xfId="0" applyFont="1" applyFill="1" applyAlignment="1">
      <alignment horizontal="left" vertical="top" wrapText="1"/>
    </xf>
    <xf numFmtId="0" fontId="0" fillId="0" borderId="0" xfId="0" applyAlignment="1">
      <alignment horizontal="left" vertical="top" wrapText="1"/>
    </xf>
    <xf numFmtId="0" fontId="1" fillId="11" borderId="0" xfId="0" applyFont="1" applyFill="1" applyBorder="1" applyAlignment="1">
      <alignment horizontal="left" vertical="top" wrapText="1"/>
    </xf>
    <xf numFmtId="0" fontId="3" fillId="3" borderId="1" xfId="0" applyFont="1" applyFill="1" applyBorder="1" applyAlignment="1">
      <alignment horizontal="center"/>
    </xf>
    <xf numFmtId="0" fontId="3" fillId="3" borderId="1" xfId="0" applyFont="1" applyFill="1" applyBorder="1" applyAlignment="1">
      <alignment horizontal="lef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0" borderId="0" xfId="0" applyFont="1" applyAlignment="1">
      <alignment vertical="top"/>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4" xfId="0" applyFont="1" applyBorder="1"/>
    <xf numFmtId="0" fontId="3" fillId="0" borderId="5" xfId="0" applyFont="1" applyBorder="1"/>
    <xf numFmtId="0" fontId="13" fillId="0" borderId="4" xfId="0" applyFont="1" applyFill="1" applyBorder="1" applyAlignment="1">
      <alignment vertical="top" wrapText="1"/>
    </xf>
    <xf numFmtId="0" fontId="13" fillId="0" borderId="5" xfId="0" applyFont="1" applyFill="1" applyBorder="1" applyAlignment="1">
      <alignment vertical="top" wrapText="1"/>
    </xf>
    <xf numFmtId="0" fontId="3" fillId="0" borderId="4" xfId="0" applyFont="1" applyFill="1" applyBorder="1"/>
    <xf numFmtId="0" fontId="3" fillId="0" borderId="5" xfId="0" applyFont="1" applyFill="1" applyBorder="1"/>
    <xf numFmtId="0" fontId="11" fillId="0" borderId="0" xfId="0" applyFont="1" applyAlignment="1">
      <alignment horizontal="center"/>
    </xf>
    <xf numFmtId="0" fontId="11" fillId="0" borderId="12" xfId="0" applyFont="1"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13" borderId="16" xfId="0" applyFill="1" applyBorder="1" applyAlignment="1">
      <alignment horizontal="center" vertical="center" wrapText="1"/>
    </xf>
    <xf numFmtId="0" fontId="0" fillId="13" borderId="17" xfId="0" applyFill="1" applyBorder="1" applyAlignment="1">
      <alignment horizontal="center" vertical="center" wrapText="1"/>
    </xf>
    <xf numFmtId="0" fontId="0" fillId="13" borderId="16" xfId="0" applyFill="1" applyBorder="1" applyAlignment="1">
      <alignment horizontal="center" vertical="center"/>
    </xf>
    <xf numFmtId="0" fontId="0" fillId="13" borderId="17" xfId="0" applyFill="1" applyBorder="1" applyAlignment="1">
      <alignment horizontal="center" vertical="center"/>
    </xf>
    <xf numFmtId="0" fontId="3" fillId="8" borderId="4" xfId="0" applyFont="1" applyFill="1" applyBorder="1" applyAlignment="1">
      <alignment vertical="top" wrapText="1"/>
    </xf>
    <xf numFmtId="0" fontId="3" fillId="8" borderId="1" xfId="0" applyFont="1" applyFill="1" applyBorder="1" applyAlignment="1">
      <alignment horizontal="center"/>
    </xf>
    <xf numFmtId="0" fontId="3" fillId="0" borderId="0" xfId="0" applyFont="1" applyFill="1"/>
    <xf numFmtId="0" fontId="3" fillId="0" borderId="4" xfId="0" applyFont="1" applyBorder="1" applyAlignment="1">
      <alignment horizontal="left" vertical="top" wrapText="1"/>
    </xf>
    <xf numFmtId="0" fontId="3" fillId="0" borderId="5" xfId="0" applyFont="1" applyBorder="1" applyAlignment="1">
      <alignment horizontal="left" vertical="top" wrapText="1"/>
    </xf>
  </cellXfs>
  <cellStyles count="2">
    <cellStyle name="Normal" xfId="0" builtinId="0"/>
    <cellStyle name="Percent" xfId="1" builtinId="5"/>
  </cellStyles>
  <dxfs count="36">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s>
  <tableStyles count="0" defaultTableStyle="TableStyleMedium9" defaultPivotStyle="PivotStyleMedium7"/>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of data elements </a:t>
            </a:r>
            <a:r>
              <a:rPr lang="en-US" b="1" u="sng"/>
              <a:t>currently</a:t>
            </a:r>
            <a:r>
              <a:rPr lang="en-US"/>
              <a:t> feasible </a:t>
            </a:r>
            <a:r>
              <a:rPr lang="en-US" b="0" u="none"/>
              <a:t>within</a:t>
            </a:r>
            <a:r>
              <a:rPr lang="en-US"/>
              <a:t> domain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Analysis!$A$23</c:f>
              <c:strCache>
                <c:ptCount val="1"/>
                <c:pt idx="0">
                  <c:v>Percent of data elements currently feasible within domain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Analysis!$B$18:$E$18</c:f>
              <c:strCache>
                <c:ptCount val="4"/>
                <c:pt idx="0">
                  <c:v>Data availability</c:v>
                </c:pt>
                <c:pt idx="1">
                  <c:v>Data accuracy</c:v>
                </c:pt>
                <c:pt idx="2">
                  <c:v>Data standards</c:v>
                </c:pt>
                <c:pt idx="3">
                  <c:v>Workflow</c:v>
                </c:pt>
              </c:strCache>
            </c:strRef>
          </c:cat>
          <c:val>
            <c:numRef>
              <c:f>Analysis!$B$23:$E$23</c:f>
              <c:numCache>
                <c:formatCode>0%</c:formatCode>
                <c:ptCount val="4"/>
                <c:pt idx="0">
                  <c:v>1</c:v>
                </c:pt>
                <c:pt idx="1">
                  <c:v>0.9285714285714286</c:v>
                </c:pt>
                <c:pt idx="2">
                  <c:v>0.8571428571428571</c:v>
                </c:pt>
                <c:pt idx="3">
                  <c:v>1</c:v>
                </c:pt>
              </c:numCache>
            </c:numRef>
          </c:val>
          <c:extLst>
            <c:ext xmlns:c16="http://schemas.microsoft.com/office/drawing/2014/chart" uri="{C3380CC4-5D6E-409C-BE32-E72D297353CC}">
              <c16:uniqueId val="{00000000-57B3-4653-8C19-3B083DB64317}"/>
            </c:ext>
          </c:extLst>
        </c:ser>
        <c:dLbls>
          <c:showLegendKey val="0"/>
          <c:showVal val="0"/>
          <c:showCatName val="0"/>
          <c:showSerName val="0"/>
          <c:showPercent val="0"/>
          <c:showBubbleSize val="0"/>
        </c:dLbls>
        <c:gapWidth val="219"/>
        <c:overlap val="-27"/>
        <c:axId val="42565632"/>
        <c:axId val="42567168"/>
      </c:barChart>
      <c:catAx>
        <c:axId val="4256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67168"/>
        <c:crosses val="autoZero"/>
        <c:auto val="1"/>
        <c:lblAlgn val="ctr"/>
        <c:lblOffset val="100"/>
        <c:noMultiLvlLbl val="0"/>
      </c:catAx>
      <c:valAx>
        <c:axId val="425671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65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Percent of data elements feasible within domain - current and future</a:t>
            </a:r>
            <a:endParaRPr lang="en-US" sz="140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cat>
            <c:strRef>
              <c:f>Analysis!$B$18:$E$18</c:f>
              <c:strCache>
                <c:ptCount val="4"/>
                <c:pt idx="0">
                  <c:v>Data availability</c:v>
                </c:pt>
                <c:pt idx="1">
                  <c:v>Data accuracy</c:v>
                </c:pt>
                <c:pt idx="2">
                  <c:v>Data standards</c:v>
                </c:pt>
                <c:pt idx="3">
                  <c:v>Workflow</c:v>
                </c:pt>
              </c:strCache>
            </c:strRef>
          </c:cat>
          <c:val>
            <c:numRef>
              <c:f>Analysis!$B$23:$E$23</c:f>
              <c:numCache>
                <c:formatCode>0%</c:formatCode>
                <c:ptCount val="4"/>
                <c:pt idx="0">
                  <c:v>1</c:v>
                </c:pt>
                <c:pt idx="1">
                  <c:v>0.9285714285714286</c:v>
                </c:pt>
                <c:pt idx="2">
                  <c:v>0.8571428571428571</c:v>
                </c:pt>
                <c:pt idx="3">
                  <c:v>1</c:v>
                </c:pt>
              </c:numCache>
            </c:numRef>
          </c:val>
          <c:extLst>
            <c:ext xmlns:c16="http://schemas.microsoft.com/office/drawing/2014/chart" uri="{C3380CC4-5D6E-409C-BE32-E72D297353CC}">
              <c16:uniqueId val="{00000000-C5F3-4438-B24B-CA6022754B5D}"/>
            </c:ext>
          </c:extLst>
        </c:ser>
        <c:ser>
          <c:idx val="2"/>
          <c:order val="2"/>
          <c:tx>
            <c:v>Future</c:v>
          </c:tx>
          <c:spPr>
            <a:solidFill>
              <a:schemeClr val="accent6">
                <a:lumMod val="60000"/>
                <a:lumOff val="40000"/>
              </a:schemeClr>
            </a:solidFill>
            <a:ln>
              <a:noFill/>
            </a:ln>
            <a:effectLst/>
          </c:spPr>
          <c:invertIfNegative val="0"/>
          <c:cat>
            <c:strRef>
              <c:f>Analysis!$B$18:$E$18</c:f>
              <c:strCache>
                <c:ptCount val="4"/>
                <c:pt idx="0">
                  <c:v>Data availability</c:v>
                </c:pt>
                <c:pt idx="1">
                  <c:v>Data accuracy</c:v>
                </c:pt>
                <c:pt idx="2">
                  <c:v>Data standards</c:v>
                </c:pt>
                <c:pt idx="3">
                  <c:v>Workflow</c:v>
                </c:pt>
              </c:strCache>
            </c:strRef>
          </c:cat>
          <c:val>
            <c:numRef>
              <c:f>Analysis!$B$50:$E$50</c:f>
              <c:numCache>
                <c:formatCode>0%</c:formatCode>
                <c:ptCount val="4"/>
                <c:pt idx="0">
                  <c:v>1</c:v>
                </c:pt>
                <c:pt idx="1">
                  <c:v>0.9285714285714286</c:v>
                </c:pt>
                <c:pt idx="2">
                  <c:v>0.9285714285714286</c:v>
                </c:pt>
                <c:pt idx="3">
                  <c:v>1</c:v>
                </c:pt>
              </c:numCache>
            </c:numRef>
          </c:val>
          <c:extLst>
            <c:ext xmlns:c16="http://schemas.microsoft.com/office/drawing/2014/chart" uri="{C3380CC4-5D6E-409C-BE32-E72D297353CC}">
              <c16:uniqueId val="{00000001-C5F3-4438-B24B-CA6022754B5D}"/>
            </c:ext>
          </c:extLst>
        </c:ser>
        <c:dLbls>
          <c:showLegendKey val="0"/>
          <c:showVal val="0"/>
          <c:showCatName val="0"/>
          <c:showSerName val="0"/>
          <c:showPercent val="0"/>
          <c:showBubbleSize val="0"/>
        </c:dLbls>
        <c:gapWidth val="219"/>
        <c:overlap val="-27"/>
        <c:axId val="42592896"/>
        <c:axId val="4261107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Analysis!$B$18:$E$18</c15:sqref>
                        </c15:formulaRef>
                      </c:ext>
                    </c:extLst>
                    <c:strCache>
                      <c:ptCount val="4"/>
                      <c:pt idx="0">
                        <c:v>Data availability</c:v>
                      </c:pt>
                      <c:pt idx="1">
                        <c:v>Data accuracy</c:v>
                      </c:pt>
                      <c:pt idx="2">
                        <c:v>Data standards</c:v>
                      </c:pt>
                      <c:pt idx="3">
                        <c:v>Workflow</c:v>
                      </c:pt>
                    </c:strCache>
                  </c:strRef>
                </c:cat>
                <c:val>
                  <c:numRef>
                    <c:extLst>
                      <c:ext uri="{02D57815-91ED-43cb-92C2-25804820EDAC}">
                        <c15:formulaRef>
                          <c15:sqref>Analysis!$B$45:$E$45</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C5F3-4438-B24B-CA6022754B5D}"/>
                  </c:ext>
                </c:extLst>
              </c15:ser>
            </c15:filteredBarSeries>
          </c:ext>
        </c:extLst>
      </c:barChart>
      <c:catAx>
        <c:axId val="4259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11072"/>
        <c:crosses val="autoZero"/>
        <c:auto val="1"/>
        <c:lblAlgn val="ctr"/>
        <c:lblOffset val="100"/>
        <c:noMultiLvlLbl val="0"/>
      </c:catAx>
      <c:valAx>
        <c:axId val="4261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92896"/>
        <c:crosses val="autoZero"/>
        <c:crossBetween val="between"/>
        <c:majorUnit val="0.25"/>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74914</xdr:rowOff>
    </xdr:from>
    <xdr:to>
      <xdr:col>7</xdr:col>
      <xdr:colOff>0</xdr:colOff>
      <xdr:row>23</xdr:row>
      <xdr:rowOff>10703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36</xdr:row>
      <xdr:rowOff>21406</xdr:rowOff>
    </xdr:from>
    <xdr:to>
      <xdr:col>7</xdr:col>
      <xdr:colOff>0</xdr:colOff>
      <xdr:row>48</xdr:row>
      <xdr:rowOff>192641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7" workbookViewId="0">
      <selection activeCell="A17" sqref="A17:F26"/>
    </sheetView>
  </sheetViews>
  <sheetFormatPr defaultColWidth="11" defaultRowHeight="15.9" x14ac:dyDescent="0.45"/>
  <cols>
    <col min="8" max="8" width="16.5" customWidth="1"/>
    <col min="13" max="13" width="12.140625" customWidth="1"/>
  </cols>
  <sheetData>
    <row r="1" spans="1:14" ht="20.6" x14ac:dyDescent="0.55000000000000004">
      <c r="A1" s="115" t="s">
        <v>127</v>
      </c>
      <c r="B1" s="115"/>
      <c r="C1" s="115"/>
      <c r="D1" s="115"/>
      <c r="E1" s="115"/>
      <c r="F1" s="115"/>
      <c r="G1" s="115"/>
      <c r="H1" s="115"/>
      <c r="I1" s="115"/>
      <c r="J1" s="115"/>
      <c r="K1" s="115"/>
      <c r="L1" s="115"/>
      <c r="M1" s="115"/>
      <c r="N1" s="115"/>
    </row>
    <row r="4" spans="1:14" x14ac:dyDescent="0.45">
      <c r="A4" s="40" t="s">
        <v>120</v>
      </c>
      <c r="J4" s="61"/>
    </row>
    <row r="6" spans="1:14" x14ac:dyDescent="0.45">
      <c r="A6" s="22" t="s">
        <v>126</v>
      </c>
      <c r="B6" s="23"/>
      <c r="C6" s="23"/>
      <c r="D6" s="23"/>
      <c r="E6" s="23"/>
      <c r="F6" s="23"/>
      <c r="G6" s="23"/>
      <c r="H6" s="23"/>
      <c r="I6" s="23"/>
      <c r="J6" s="23"/>
      <c r="K6" s="23"/>
      <c r="L6" s="23"/>
      <c r="M6" s="24"/>
    </row>
    <row r="7" spans="1:14" x14ac:dyDescent="0.45">
      <c r="A7" s="25" t="s">
        <v>83</v>
      </c>
      <c r="B7" s="26"/>
      <c r="C7" s="26"/>
      <c r="D7" s="26" t="s">
        <v>0</v>
      </c>
      <c r="E7" s="26"/>
      <c r="F7" s="26"/>
      <c r="G7" s="26"/>
      <c r="H7" s="26"/>
      <c r="I7" s="26"/>
      <c r="J7" s="26"/>
      <c r="K7" s="26"/>
      <c r="L7" s="26"/>
      <c r="M7" s="27"/>
    </row>
    <row r="8" spans="1:14" x14ac:dyDescent="0.45">
      <c r="A8" s="25" t="s">
        <v>3</v>
      </c>
      <c r="B8" s="26"/>
      <c r="C8" s="26"/>
      <c r="D8" s="26" t="s">
        <v>121</v>
      </c>
      <c r="E8" s="26"/>
      <c r="F8" s="26"/>
      <c r="G8" s="26"/>
      <c r="H8" s="26"/>
      <c r="I8" s="26"/>
      <c r="J8" s="26"/>
      <c r="K8" s="26"/>
      <c r="L8" s="26"/>
      <c r="M8" s="27"/>
      <c r="N8" s="61"/>
    </row>
    <row r="9" spans="1:14" x14ac:dyDescent="0.45">
      <c r="A9" s="25" t="s">
        <v>4</v>
      </c>
      <c r="B9" s="26"/>
      <c r="C9" s="26" t="s">
        <v>1</v>
      </c>
      <c r="D9" s="26" t="s">
        <v>122</v>
      </c>
      <c r="E9" s="26"/>
      <c r="F9" s="26"/>
      <c r="G9" s="26"/>
      <c r="H9" s="26"/>
      <c r="I9" s="26"/>
      <c r="J9" s="26"/>
      <c r="K9" s="26"/>
      <c r="L9" s="26"/>
      <c r="M9" s="27"/>
      <c r="N9" s="61"/>
    </row>
    <row r="10" spans="1:14" x14ac:dyDescent="0.45">
      <c r="A10" s="25" t="s">
        <v>5</v>
      </c>
      <c r="B10" s="26"/>
      <c r="C10" s="26"/>
      <c r="D10" s="26" t="s">
        <v>2</v>
      </c>
      <c r="E10" s="26"/>
      <c r="F10" s="26"/>
      <c r="G10" s="26"/>
      <c r="H10" s="26"/>
      <c r="I10" s="26"/>
      <c r="J10" s="26"/>
      <c r="K10" s="26"/>
      <c r="L10" s="26"/>
      <c r="M10" s="27"/>
    </row>
    <row r="11" spans="1:14" x14ac:dyDescent="0.45">
      <c r="A11" s="25" t="s">
        <v>6</v>
      </c>
      <c r="B11" s="26"/>
      <c r="C11" s="26"/>
      <c r="D11" s="26" t="s">
        <v>123</v>
      </c>
      <c r="E11" s="26"/>
      <c r="F11" s="26"/>
      <c r="G11" s="26"/>
      <c r="H11" s="26"/>
      <c r="I11" s="26"/>
      <c r="J11" s="26"/>
      <c r="K11" s="26"/>
      <c r="L11" s="26"/>
      <c r="M11" s="27"/>
      <c r="N11" s="61"/>
    </row>
    <row r="12" spans="1:14" x14ac:dyDescent="0.45">
      <c r="A12" s="28" t="s">
        <v>84</v>
      </c>
      <c r="B12" s="29"/>
      <c r="C12" s="29"/>
      <c r="D12" s="29" t="s">
        <v>124</v>
      </c>
      <c r="E12" s="29"/>
      <c r="F12" s="29"/>
      <c r="G12" s="29"/>
      <c r="H12" s="29"/>
      <c r="I12" s="29"/>
      <c r="J12" s="29"/>
      <c r="K12" s="29"/>
      <c r="L12" s="29"/>
      <c r="M12" s="30"/>
      <c r="N12" s="61"/>
    </row>
    <row r="14" spans="1:14" x14ac:dyDescent="0.45">
      <c r="A14" s="40" t="s">
        <v>7</v>
      </c>
      <c r="B14" s="40"/>
      <c r="C14" s="40" t="s">
        <v>125</v>
      </c>
      <c r="D14" s="40"/>
      <c r="E14" s="40"/>
      <c r="F14" s="40"/>
      <c r="N14" s="62"/>
    </row>
    <row r="15" spans="1:14" x14ac:dyDescent="0.45">
      <c r="A15" s="40" t="s">
        <v>117</v>
      </c>
      <c r="B15" s="40"/>
      <c r="C15" s="40"/>
      <c r="D15" s="40"/>
      <c r="E15" s="40"/>
      <c r="F15" s="40"/>
    </row>
    <row r="17" spans="1:14" x14ac:dyDescent="0.45">
      <c r="A17" s="31" t="s">
        <v>8</v>
      </c>
      <c r="B17" s="32" t="s">
        <v>9</v>
      </c>
      <c r="C17" s="32"/>
      <c r="D17" s="32"/>
      <c r="E17" s="32"/>
      <c r="F17" s="32"/>
      <c r="G17" s="32"/>
      <c r="H17" s="32"/>
      <c r="I17" s="32"/>
      <c r="J17" s="32"/>
      <c r="K17" s="32"/>
      <c r="L17" s="32"/>
      <c r="M17" s="32"/>
      <c r="N17" s="33"/>
    </row>
    <row r="18" spans="1:14" x14ac:dyDescent="0.45">
      <c r="A18" s="34" t="s">
        <v>10</v>
      </c>
      <c r="B18" s="35" t="s">
        <v>11</v>
      </c>
      <c r="C18" s="35"/>
      <c r="D18" s="35"/>
      <c r="E18" s="35"/>
      <c r="F18" s="35"/>
      <c r="G18" s="35"/>
      <c r="H18" s="35"/>
      <c r="I18" s="35"/>
      <c r="J18" s="35"/>
      <c r="K18" s="35"/>
      <c r="L18" s="35"/>
      <c r="M18" s="35"/>
      <c r="N18" s="36"/>
    </row>
    <row r="19" spans="1:14" x14ac:dyDescent="0.45">
      <c r="A19" s="34" t="s">
        <v>12</v>
      </c>
      <c r="B19" s="35" t="s">
        <v>13</v>
      </c>
      <c r="C19" s="35"/>
      <c r="D19" s="35"/>
      <c r="E19" s="35"/>
      <c r="F19" s="35"/>
      <c r="G19" s="35"/>
      <c r="H19" s="35"/>
      <c r="I19" s="35"/>
      <c r="J19" s="35"/>
      <c r="K19" s="35"/>
      <c r="L19" s="35"/>
      <c r="M19" s="35"/>
      <c r="N19" s="36"/>
    </row>
    <row r="20" spans="1:14" x14ac:dyDescent="0.45">
      <c r="A20" s="34" t="s">
        <v>14</v>
      </c>
      <c r="B20" s="35" t="s">
        <v>19</v>
      </c>
      <c r="C20" s="35"/>
      <c r="D20" s="35"/>
      <c r="E20" s="35"/>
      <c r="F20" s="35"/>
      <c r="G20" s="35"/>
      <c r="H20" s="35"/>
      <c r="I20" s="35"/>
      <c r="J20" s="35"/>
      <c r="K20" s="35"/>
      <c r="L20" s="35"/>
      <c r="M20" s="35"/>
      <c r="N20" s="36"/>
    </row>
    <row r="21" spans="1:14" x14ac:dyDescent="0.45">
      <c r="A21" s="34"/>
      <c r="B21" s="35" t="s">
        <v>15</v>
      </c>
      <c r="C21" s="35"/>
      <c r="D21" s="35"/>
      <c r="E21" s="35"/>
      <c r="F21" s="35"/>
      <c r="G21" s="35"/>
      <c r="H21" s="35"/>
      <c r="I21" s="35"/>
      <c r="J21" s="35"/>
      <c r="K21" s="35"/>
      <c r="L21" s="35"/>
      <c r="M21" s="35"/>
      <c r="N21" s="36"/>
    </row>
    <row r="22" spans="1:14" x14ac:dyDescent="0.45">
      <c r="A22" s="34" t="s">
        <v>16</v>
      </c>
      <c r="B22" s="35" t="s">
        <v>20</v>
      </c>
      <c r="C22" s="35"/>
      <c r="D22" s="35"/>
      <c r="E22" s="35"/>
      <c r="F22" s="35"/>
      <c r="G22" s="35"/>
      <c r="H22" s="35"/>
      <c r="I22" s="35"/>
      <c r="J22" s="35"/>
      <c r="K22" s="35"/>
      <c r="L22" s="35"/>
      <c r="M22" s="35"/>
      <c r="N22" s="36"/>
    </row>
    <row r="23" spans="1:14" x14ac:dyDescent="0.45">
      <c r="A23" s="34"/>
      <c r="B23" s="35" t="s">
        <v>15</v>
      </c>
      <c r="C23" s="35"/>
      <c r="D23" s="35"/>
      <c r="E23" s="35"/>
      <c r="F23" s="35"/>
      <c r="G23" s="35"/>
      <c r="H23" s="35"/>
      <c r="I23" s="35"/>
      <c r="J23" s="35"/>
      <c r="K23" s="35"/>
      <c r="L23" s="35"/>
      <c r="M23" s="35"/>
      <c r="N23" s="36"/>
    </row>
    <row r="24" spans="1:14" x14ac:dyDescent="0.45">
      <c r="A24" s="34" t="s">
        <v>17</v>
      </c>
      <c r="B24" s="35" t="s">
        <v>18</v>
      </c>
      <c r="C24" s="35"/>
      <c r="D24" s="35"/>
      <c r="E24" s="35"/>
      <c r="F24" s="35"/>
      <c r="G24" s="35"/>
      <c r="H24" s="35"/>
      <c r="I24" s="35"/>
      <c r="J24" s="35"/>
      <c r="K24" s="35"/>
      <c r="L24" s="35"/>
      <c r="M24" s="35"/>
      <c r="N24" s="36"/>
    </row>
    <row r="25" spans="1:14" x14ac:dyDescent="0.45">
      <c r="A25" s="34"/>
      <c r="B25" s="35" t="s">
        <v>21</v>
      </c>
      <c r="C25" s="35"/>
      <c r="D25" s="35"/>
      <c r="E25" s="35"/>
      <c r="F25" s="35"/>
      <c r="G25" s="35"/>
      <c r="H25" s="35"/>
      <c r="I25" s="35"/>
      <c r="J25" s="35"/>
      <c r="K25" s="35"/>
      <c r="L25" s="35"/>
      <c r="M25" s="35"/>
      <c r="N25" s="36"/>
    </row>
    <row r="26" spans="1:14" x14ac:dyDescent="0.45">
      <c r="A26" s="34" t="s">
        <v>22</v>
      </c>
      <c r="B26" s="35" t="s">
        <v>24</v>
      </c>
      <c r="C26" s="35"/>
      <c r="D26" s="35"/>
      <c r="E26" s="35"/>
      <c r="F26" s="35"/>
      <c r="G26" s="35"/>
      <c r="H26" s="35"/>
      <c r="I26" s="35"/>
      <c r="J26" s="35"/>
      <c r="K26" s="35"/>
      <c r="L26" s="35"/>
      <c r="M26" s="35"/>
      <c r="N26" s="36"/>
    </row>
    <row r="27" spans="1:14" x14ac:dyDescent="0.45">
      <c r="A27" s="37" t="s">
        <v>23</v>
      </c>
      <c r="B27" s="38" t="s">
        <v>85</v>
      </c>
      <c r="C27" s="38"/>
      <c r="D27" s="38"/>
      <c r="E27" s="38"/>
      <c r="F27" s="38"/>
      <c r="G27" s="38"/>
      <c r="H27" s="38"/>
      <c r="I27" s="38"/>
      <c r="J27" s="38"/>
      <c r="K27" s="38"/>
      <c r="L27" s="38"/>
      <c r="M27" s="38"/>
      <c r="N27" s="39"/>
    </row>
  </sheetData>
  <mergeCells count="1">
    <mergeCell ref="A1:N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showGridLines="0" workbookViewId="0">
      <selection activeCell="A2" sqref="A2"/>
    </sheetView>
  </sheetViews>
  <sheetFormatPr defaultColWidth="11" defaultRowHeight="15.9" x14ac:dyDescent="0.45"/>
  <cols>
    <col min="1" max="1" width="29.140625" customWidth="1"/>
    <col min="2" max="2" width="22.2109375" customWidth="1"/>
    <col min="3" max="3" width="22.640625" customWidth="1"/>
    <col min="4" max="4" width="21.7109375" customWidth="1"/>
    <col min="5" max="5" width="62.2109375" hidden="1" customWidth="1"/>
    <col min="6" max="6" width="10.35546875" hidden="1" customWidth="1"/>
    <col min="7" max="7" width="20" customWidth="1"/>
    <col min="8" max="8" width="15.35546875" customWidth="1"/>
    <col min="9" max="11" width="10.85546875" hidden="1" customWidth="1"/>
    <col min="12" max="12" width="10.85546875" customWidth="1"/>
  </cols>
  <sheetData>
    <row r="1" spans="1:7" ht="18.75" customHeight="1" x14ac:dyDescent="0.5">
      <c r="A1" s="117" t="s">
        <v>260</v>
      </c>
      <c r="B1" s="117"/>
      <c r="C1" s="76"/>
      <c r="D1" s="76"/>
    </row>
    <row r="3" spans="1:7" x14ac:dyDescent="0.45">
      <c r="A3" s="107" t="s">
        <v>25</v>
      </c>
      <c r="B3" s="100" t="s">
        <v>188</v>
      </c>
      <c r="C3" s="19"/>
      <c r="D3" s="101"/>
    </row>
    <row r="4" spans="1:7" x14ac:dyDescent="0.45">
      <c r="A4" s="108" t="s">
        <v>26</v>
      </c>
      <c r="B4" s="102" t="s">
        <v>146</v>
      </c>
      <c r="C4" s="20"/>
      <c r="D4" s="103"/>
    </row>
    <row r="5" spans="1:7" x14ac:dyDescent="0.45">
      <c r="A5" s="108" t="s">
        <v>42</v>
      </c>
      <c r="B5" s="102" t="s">
        <v>145</v>
      </c>
      <c r="C5" s="20"/>
      <c r="D5" s="103"/>
      <c r="F5" t="s">
        <v>41</v>
      </c>
      <c r="G5" s="1"/>
    </row>
    <row r="6" spans="1:7" x14ac:dyDescent="0.45">
      <c r="A6" s="106" t="s">
        <v>27</v>
      </c>
      <c r="B6" s="104" t="s">
        <v>147</v>
      </c>
      <c r="C6" s="21"/>
      <c r="D6" s="105"/>
      <c r="E6" t="s">
        <v>28</v>
      </c>
    </row>
    <row r="7" spans="1:7" x14ac:dyDescent="0.45">
      <c r="E7" t="s">
        <v>147</v>
      </c>
    </row>
    <row r="8" spans="1:7" x14ac:dyDescent="0.45">
      <c r="A8" s="118" t="s">
        <v>189</v>
      </c>
      <c r="B8" s="118"/>
      <c r="C8" s="99"/>
      <c r="D8" s="99"/>
      <c r="E8" t="s">
        <v>29</v>
      </c>
    </row>
    <row r="9" spans="1:7" ht="224.25" customHeight="1" x14ac:dyDescent="0.45">
      <c r="A9" s="120" t="s">
        <v>245</v>
      </c>
      <c r="B9" s="120"/>
      <c r="C9" s="120"/>
      <c r="D9" s="120"/>
      <c r="E9" t="s">
        <v>30</v>
      </c>
    </row>
    <row r="10" spans="1:7" ht="15" customHeight="1" x14ac:dyDescent="0.45">
      <c r="A10" s="77"/>
      <c r="B10" s="77"/>
      <c r="C10" s="77"/>
      <c r="D10" s="77"/>
    </row>
    <row r="11" spans="1:7" x14ac:dyDescent="0.45">
      <c r="A11" s="118" t="s">
        <v>190</v>
      </c>
      <c r="B11" s="118"/>
      <c r="C11" s="99"/>
      <c r="D11" s="99"/>
      <c r="E11" t="s">
        <v>31</v>
      </c>
    </row>
    <row r="12" spans="1:7" x14ac:dyDescent="0.45">
      <c r="A12" s="121" t="s">
        <v>232</v>
      </c>
      <c r="B12" s="121"/>
      <c r="C12" s="98"/>
      <c r="D12" s="98"/>
      <c r="E12" t="s">
        <v>32</v>
      </c>
    </row>
    <row r="13" spans="1:7" x14ac:dyDescent="0.45">
      <c r="A13" s="96"/>
      <c r="B13" s="96"/>
      <c r="C13" s="77"/>
      <c r="D13" s="77"/>
    </row>
    <row r="14" spans="1:7" x14ac:dyDescent="0.45">
      <c r="A14" s="95" t="s">
        <v>233</v>
      </c>
      <c r="B14" s="95">
        <v>58308</v>
      </c>
      <c r="C14" s="77"/>
      <c r="D14" s="77"/>
      <c r="E14" t="s">
        <v>33</v>
      </c>
    </row>
    <row r="15" spans="1:7" x14ac:dyDescent="0.45">
      <c r="A15" s="77"/>
      <c r="B15" s="77"/>
      <c r="C15" s="77"/>
      <c r="D15" s="77"/>
    </row>
    <row r="16" spans="1:7" x14ac:dyDescent="0.45">
      <c r="A16" s="77"/>
      <c r="B16" s="97" t="s">
        <v>238</v>
      </c>
      <c r="C16" s="97" t="s">
        <v>234</v>
      </c>
      <c r="D16" s="97" t="s">
        <v>235</v>
      </c>
      <c r="E16" t="s">
        <v>34</v>
      </c>
    </row>
    <row r="17" spans="1:5" x14ac:dyDescent="0.45">
      <c r="A17" s="95" t="s">
        <v>240</v>
      </c>
      <c r="B17" s="110">
        <v>16807</v>
      </c>
      <c r="C17" s="109">
        <v>0.28824518076421762</v>
      </c>
      <c r="D17" s="109">
        <v>0.93300000000000005</v>
      </c>
      <c r="E17" t="s">
        <v>35</v>
      </c>
    </row>
    <row r="18" spans="1:5" x14ac:dyDescent="0.45">
      <c r="A18" s="95" t="s">
        <v>241</v>
      </c>
      <c r="B18" s="110">
        <v>19269</v>
      </c>
      <c r="C18" s="109">
        <v>0.33046923235233588</v>
      </c>
      <c r="D18" s="109">
        <v>0.95279999999999998</v>
      </c>
      <c r="E18" t="s">
        <v>36</v>
      </c>
    </row>
    <row r="19" spans="1:5" x14ac:dyDescent="0.45">
      <c r="A19" s="77"/>
      <c r="B19" s="77"/>
      <c r="C19" s="77"/>
      <c r="D19" s="77"/>
      <c r="E19" t="s">
        <v>37</v>
      </c>
    </row>
    <row r="20" spans="1:5" x14ac:dyDescent="0.45">
      <c r="A20" s="119" t="s">
        <v>236</v>
      </c>
      <c r="B20" s="119"/>
      <c r="C20" s="98"/>
      <c r="D20" s="98"/>
      <c r="E20" t="s">
        <v>38</v>
      </c>
    </row>
    <row r="21" spans="1:5" x14ac:dyDescent="0.45">
      <c r="A21" s="95"/>
      <c r="B21" s="95"/>
      <c r="C21" s="77"/>
      <c r="D21" s="77"/>
    </row>
    <row r="22" spans="1:5" x14ac:dyDescent="0.45">
      <c r="A22" s="95" t="s">
        <v>233</v>
      </c>
      <c r="B22" s="95">
        <v>164143</v>
      </c>
      <c r="C22" s="77"/>
      <c r="D22" s="77"/>
      <c r="E22" t="s">
        <v>39</v>
      </c>
    </row>
    <row r="23" spans="1:5" x14ac:dyDescent="0.45">
      <c r="A23" s="95"/>
      <c r="B23" s="95"/>
      <c r="C23" s="77"/>
      <c r="D23" s="77"/>
    </row>
    <row r="24" spans="1:5" x14ac:dyDescent="0.45">
      <c r="A24" s="77"/>
      <c r="B24" s="97" t="s">
        <v>238</v>
      </c>
      <c r="C24" s="97" t="s">
        <v>234</v>
      </c>
      <c r="D24" s="97" t="s">
        <v>235</v>
      </c>
      <c r="E24" t="s">
        <v>40</v>
      </c>
    </row>
    <row r="25" spans="1:5" x14ac:dyDescent="0.45">
      <c r="A25" s="95" t="s">
        <v>240</v>
      </c>
      <c r="B25" s="110">
        <v>80498</v>
      </c>
      <c r="C25" s="109">
        <v>0.49041384646314495</v>
      </c>
      <c r="D25" s="109">
        <v>0.91279999999999994</v>
      </c>
    </row>
    <row r="26" spans="1:5" x14ac:dyDescent="0.45">
      <c r="A26" s="95" t="s">
        <v>241</v>
      </c>
      <c r="B26" s="110">
        <v>162825</v>
      </c>
      <c r="C26" s="109">
        <v>0.99197041603967273</v>
      </c>
      <c r="D26" s="109">
        <v>0.71719999999999995</v>
      </c>
    </row>
    <row r="27" spans="1:5" x14ac:dyDescent="0.45">
      <c r="A27" s="77"/>
      <c r="B27" s="77"/>
      <c r="C27" s="77"/>
      <c r="D27" s="77"/>
    </row>
    <row r="28" spans="1:5" x14ac:dyDescent="0.45">
      <c r="A28" s="119" t="s">
        <v>237</v>
      </c>
      <c r="B28" s="119"/>
      <c r="C28" s="98"/>
      <c r="D28" s="98"/>
    </row>
    <row r="29" spans="1:5" x14ac:dyDescent="0.45">
      <c r="A29" s="95"/>
      <c r="B29" s="95"/>
      <c r="C29" s="77"/>
      <c r="D29" s="77"/>
    </row>
    <row r="30" spans="1:5" x14ac:dyDescent="0.45">
      <c r="A30" s="95" t="s">
        <v>233</v>
      </c>
      <c r="B30" s="95">
        <v>59208</v>
      </c>
      <c r="C30" s="77"/>
      <c r="D30" s="77"/>
    </row>
    <row r="31" spans="1:5" x14ac:dyDescent="0.45">
      <c r="A31" s="95"/>
      <c r="B31" s="95"/>
      <c r="C31" s="77"/>
      <c r="D31" s="77"/>
    </row>
    <row r="32" spans="1:5" x14ac:dyDescent="0.45">
      <c r="A32" s="77"/>
      <c r="B32" s="97" t="s">
        <v>238</v>
      </c>
      <c r="C32" s="97" t="s">
        <v>234</v>
      </c>
      <c r="D32" s="97" t="s">
        <v>235</v>
      </c>
    </row>
    <row r="33" spans="1:4" x14ac:dyDescent="0.45">
      <c r="A33" s="95" t="s">
        <v>242</v>
      </c>
      <c r="B33" s="110">
        <v>59208</v>
      </c>
      <c r="C33" s="109">
        <v>1</v>
      </c>
      <c r="D33" s="109">
        <v>0.98069999999999991</v>
      </c>
    </row>
    <row r="34" spans="1:4" x14ac:dyDescent="0.45">
      <c r="A34" s="95" t="s">
        <v>243</v>
      </c>
      <c r="B34" s="110">
        <v>54022</v>
      </c>
      <c r="C34" s="109">
        <v>0.91241048506958522</v>
      </c>
      <c r="D34" s="109">
        <v>0.93389999999999995</v>
      </c>
    </row>
    <row r="35" spans="1:4" x14ac:dyDescent="0.45">
      <c r="A35" s="77"/>
      <c r="B35" s="77"/>
      <c r="C35" s="77"/>
      <c r="D35" s="77"/>
    </row>
    <row r="36" spans="1:4" x14ac:dyDescent="0.45">
      <c r="A36" s="119" t="s">
        <v>239</v>
      </c>
      <c r="B36" s="119"/>
      <c r="C36" s="119"/>
      <c r="D36" s="119"/>
    </row>
    <row r="37" spans="1:4" s="112" customFormat="1" x14ac:dyDescent="0.45">
      <c r="A37" s="111"/>
      <c r="B37" s="111"/>
      <c r="C37" s="111"/>
      <c r="D37" s="111"/>
    </row>
    <row r="38" spans="1:4" x14ac:dyDescent="0.45">
      <c r="A38" s="95" t="s">
        <v>233</v>
      </c>
      <c r="B38" s="95">
        <v>160137</v>
      </c>
      <c r="C38" s="77"/>
      <c r="D38" s="77"/>
    </row>
    <row r="39" spans="1:4" x14ac:dyDescent="0.45">
      <c r="A39" s="95"/>
      <c r="B39" s="95"/>
      <c r="C39" s="77"/>
      <c r="D39" s="77"/>
    </row>
    <row r="40" spans="1:4" x14ac:dyDescent="0.45">
      <c r="A40" s="77"/>
      <c r="B40" s="97" t="s">
        <v>238</v>
      </c>
      <c r="C40" s="97" t="s">
        <v>234</v>
      </c>
      <c r="D40" s="97" t="s">
        <v>235</v>
      </c>
    </row>
    <row r="41" spans="1:4" x14ac:dyDescent="0.45">
      <c r="A41" s="95" t="s">
        <v>244</v>
      </c>
      <c r="B41" s="110">
        <v>160137</v>
      </c>
      <c r="C41" s="109">
        <v>1</v>
      </c>
      <c r="D41" s="109">
        <v>0.96360000000000001</v>
      </c>
    </row>
    <row r="42" spans="1:4" x14ac:dyDescent="0.45">
      <c r="A42" s="95" t="s">
        <v>242</v>
      </c>
      <c r="B42" s="110">
        <v>160137</v>
      </c>
      <c r="C42" s="109">
        <v>1</v>
      </c>
      <c r="D42" s="109">
        <v>0.94040000000000001</v>
      </c>
    </row>
    <row r="43" spans="1:4" x14ac:dyDescent="0.45">
      <c r="A43" s="95" t="s">
        <v>243</v>
      </c>
      <c r="B43" s="110">
        <v>99747</v>
      </c>
      <c r="C43" s="109">
        <v>0.62288540437250606</v>
      </c>
      <c r="D43" s="109">
        <v>0.86280000000000001</v>
      </c>
    </row>
    <row r="44" spans="1:4" x14ac:dyDescent="0.45">
      <c r="A44" s="77"/>
      <c r="B44" s="77"/>
      <c r="C44" s="77"/>
      <c r="D44" s="77"/>
    </row>
    <row r="45" spans="1:4" ht="344.25" customHeight="1" x14ac:dyDescent="0.45">
      <c r="A45" s="120" t="s">
        <v>246</v>
      </c>
      <c r="B45" s="120"/>
      <c r="C45" s="120"/>
      <c r="D45" s="120"/>
    </row>
    <row r="46" spans="1:4" x14ac:dyDescent="0.45">
      <c r="A46" s="77"/>
      <c r="B46" s="77"/>
      <c r="C46" s="77"/>
      <c r="D46" s="77"/>
    </row>
    <row r="47" spans="1:4" x14ac:dyDescent="0.45">
      <c r="A47" s="77"/>
      <c r="B47" s="77"/>
      <c r="C47" s="77"/>
      <c r="D47" s="77"/>
    </row>
    <row r="48" spans="1:4" x14ac:dyDescent="0.45">
      <c r="A48" s="77"/>
      <c r="B48" s="77"/>
      <c r="C48" s="77"/>
      <c r="D48" s="77"/>
    </row>
    <row r="49" spans="1:4" x14ac:dyDescent="0.45">
      <c r="A49" s="77"/>
      <c r="B49" s="77"/>
      <c r="C49" s="77"/>
      <c r="D49" s="77"/>
    </row>
    <row r="50" spans="1:4" x14ac:dyDescent="0.45">
      <c r="A50" s="77"/>
      <c r="B50" s="77"/>
      <c r="C50" s="77"/>
      <c r="D50" s="77"/>
    </row>
    <row r="51" spans="1:4" x14ac:dyDescent="0.45">
      <c r="A51" s="77"/>
      <c r="B51" s="77"/>
      <c r="C51" s="77"/>
      <c r="D51" s="77"/>
    </row>
    <row r="52" spans="1:4" x14ac:dyDescent="0.45">
      <c r="A52" s="77"/>
      <c r="B52" s="77"/>
      <c r="C52" s="77"/>
      <c r="D52" s="77"/>
    </row>
    <row r="53" spans="1:4" x14ac:dyDescent="0.45">
      <c r="A53" s="77"/>
      <c r="B53" s="77"/>
      <c r="C53" s="77"/>
      <c r="D53" s="77"/>
    </row>
    <row r="54" spans="1:4" x14ac:dyDescent="0.45">
      <c r="A54" s="77"/>
      <c r="B54" s="77"/>
      <c r="C54" s="77"/>
      <c r="D54" s="77"/>
    </row>
    <row r="55" spans="1:4" x14ac:dyDescent="0.45">
      <c r="A55" s="77"/>
      <c r="B55" s="77"/>
      <c r="C55" s="77"/>
      <c r="D55" s="77"/>
    </row>
    <row r="56" spans="1:4" x14ac:dyDescent="0.45">
      <c r="A56" s="77"/>
      <c r="B56" s="77"/>
      <c r="C56" s="77"/>
      <c r="D56" s="77"/>
    </row>
    <row r="57" spans="1:4" x14ac:dyDescent="0.45">
      <c r="A57" s="77"/>
      <c r="B57" s="77"/>
      <c r="C57" s="77"/>
      <c r="D57" s="77"/>
    </row>
    <row r="58" spans="1:4" x14ac:dyDescent="0.45">
      <c r="A58" s="77"/>
      <c r="B58" s="77"/>
      <c r="C58" s="77"/>
      <c r="D58" s="77"/>
    </row>
    <row r="59" spans="1:4" x14ac:dyDescent="0.45">
      <c r="A59" s="77"/>
      <c r="B59" s="77"/>
      <c r="C59" s="77"/>
      <c r="D59" s="77"/>
    </row>
    <row r="60" spans="1:4" x14ac:dyDescent="0.45">
      <c r="A60" s="77"/>
      <c r="B60" s="77"/>
      <c r="C60" s="77"/>
      <c r="D60" s="77"/>
    </row>
    <row r="61" spans="1:4" x14ac:dyDescent="0.45">
      <c r="A61" s="77"/>
      <c r="B61" s="77"/>
      <c r="C61" s="77"/>
      <c r="D61" s="77"/>
    </row>
    <row r="62" spans="1:4" x14ac:dyDescent="0.45">
      <c r="A62" s="77"/>
      <c r="B62" s="77"/>
      <c r="C62" s="77"/>
      <c r="D62" s="77"/>
    </row>
    <row r="63" spans="1:4" x14ac:dyDescent="0.45">
      <c r="A63" s="77"/>
      <c r="B63" s="77"/>
      <c r="C63" s="77"/>
      <c r="D63" s="77"/>
    </row>
    <row r="64" spans="1:4" x14ac:dyDescent="0.45">
      <c r="A64" s="77"/>
      <c r="B64" s="77"/>
      <c r="C64" s="77"/>
      <c r="D64" s="77"/>
    </row>
    <row r="65" spans="1:4" x14ac:dyDescent="0.45">
      <c r="A65" s="77"/>
      <c r="B65" s="77"/>
      <c r="C65" s="77"/>
      <c r="D65" s="77"/>
    </row>
    <row r="66" spans="1:4" x14ac:dyDescent="0.45">
      <c r="A66" s="77"/>
      <c r="B66" s="77"/>
      <c r="C66" s="77"/>
      <c r="D66" s="77"/>
    </row>
    <row r="67" spans="1:4" x14ac:dyDescent="0.45">
      <c r="A67" s="77"/>
      <c r="B67" s="77"/>
      <c r="C67" s="77"/>
      <c r="D67" s="77"/>
    </row>
    <row r="68" spans="1:4" x14ac:dyDescent="0.45">
      <c r="A68" s="77"/>
      <c r="B68" s="77"/>
      <c r="C68" s="77"/>
      <c r="D68" s="77"/>
    </row>
    <row r="69" spans="1:4" x14ac:dyDescent="0.45">
      <c r="A69" s="77"/>
      <c r="B69" s="77"/>
      <c r="C69" s="77"/>
      <c r="D69" s="77"/>
    </row>
    <row r="70" spans="1:4" x14ac:dyDescent="0.45">
      <c r="A70" s="77"/>
      <c r="B70" s="77"/>
      <c r="C70" s="77"/>
      <c r="D70" s="77"/>
    </row>
    <row r="71" spans="1:4" x14ac:dyDescent="0.45">
      <c r="A71" s="77"/>
      <c r="B71" s="77"/>
      <c r="C71" s="77"/>
      <c r="D71" s="77"/>
    </row>
    <row r="72" spans="1:4" x14ac:dyDescent="0.45">
      <c r="A72" s="77"/>
      <c r="B72" s="77"/>
      <c r="C72" s="77"/>
      <c r="D72" s="77"/>
    </row>
    <row r="73" spans="1:4" x14ac:dyDescent="0.45">
      <c r="A73" s="77"/>
      <c r="B73" s="77"/>
      <c r="C73" s="77"/>
      <c r="D73" s="77"/>
    </row>
    <row r="74" spans="1:4" x14ac:dyDescent="0.45">
      <c r="A74" s="77"/>
      <c r="B74" s="77"/>
      <c r="C74" s="77"/>
      <c r="D74" s="77"/>
    </row>
    <row r="75" spans="1:4" x14ac:dyDescent="0.45">
      <c r="A75" s="77"/>
      <c r="B75" s="77"/>
      <c r="C75" s="77"/>
      <c r="D75" s="77"/>
    </row>
    <row r="76" spans="1:4" x14ac:dyDescent="0.45">
      <c r="A76" s="77"/>
      <c r="B76" s="77"/>
      <c r="C76" s="77"/>
      <c r="D76" s="77"/>
    </row>
    <row r="77" spans="1:4" x14ac:dyDescent="0.45">
      <c r="A77" s="77"/>
      <c r="B77" s="77"/>
      <c r="C77" s="77"/>
      <c r="D77" s="77"/>
    </row>
    <row r="78" spans="1:4" x14ac:dyDescent="0.45">
      <c r="A78" s="77"/>
      <c r="B78" s="77"/>
      <c r="C78" s="77"/>
      <c r="D78" s="77"/>
    </row>
    <row r="79" spans="1:4" x14ac:dyDescent="0.45">
      <c r="A79" s="74"/>
      <c r="B79" s="74"/>
      <c r="C79" s="74"/>
      <c r="D79" s="74"/>
    </row>
    <row r="81" spans="1:4" ht="305.25" customHeight="1" x14ac:dyDescent="0.45">
      <c r="A81" s="116" t="s">
        <v>210</v>
      </c>
      <c r="B81" s="116"/>
      <c r="C81" s="94"/>
      <c r="D81" s="94"/>
    </row>
    <row r="82" spans="1:4" x14ac:dyDescent="0.45">
      <c r="A82" s="74"/>
      <c r="B82" s="74"/>
      <c r="C82" s="74"/>
      <c r="D82" s="74"/>
    </row>
    <row r="83" spans="1:4" x14ac:dyDescent="0.45">
      <c r="A83" s="74"/>
      <c r="B83" s="74"/>
      <c r="C83" s="74"/>
      <c r="D83" s="74"/>
    </row>
    <row r="84" spans="1:4" x14ac:dyDescent="0.45">
      <c r="A84" s="74"/>
      <c r="B84" s="74"/>
      <c r="C84" s="74"/>
      <c r="D84" s="74"/>
    </row>
    <row r="85" spans="1:4" x14ac:dyDescent="0.45">
      <c r="A85" s="74"/>
      <c r="B85" s="74"/>
      <c r="C85" s="74"/>
      <c r="D85" s="74"/>
    </row>
    <row r="86" spans="1:4" x14ac:dyDescent="0.45">
      <c r="A86" s="74"/>
      <c r="B86" s="74"/>
      <c r="C86" s="74"/>
      <c r="D86" s="74"/>
    </row>
    <row r="87" spans="1:4" x14ac:dyDescent="0.45">
      <c r="A87" s="74"/>
      <c r="B87" s="74"/>
      <c r="C87" s="74"/>
      <c r="D87" s="74"/>
    </row>
    <row r="88" spans="1:4" x14ac:dyDescent="0.45">
      <c r="A88" s="74"/>
      <c r="B88" s="74"/>
      <c r="C88" s="74"/>
      <c r="D88" s="74"/>
    </row>
    <row r="89" spans="1:4" x14ac:dyDescent="0.45">
      <c r="A89" s="74"/>
      <c r="B89" s="74"/>
      <c r="C89" s="74"/>
      <c r="D89" s="74"/>
    </row>
    <row r="90" spans="1:4" x14ac:dyDescent="0.45">
      <c r="A90" s="74"/>
      <c r="B90" s="74"/>
      <c r="C90" s="74"/>
      <c r="D90" s="74"/>
    </row>
    <row r="91" spans="1:4" x14ac:dyDescent="0.45">
      <c r="A91" s="74"/>
      <c r="B91" s="74"/>
      <c r="C91" s="74"/>
      <c r="D91" s="74"/>
    </row>
    <row r="92" spans="1:4" x14ac:dyDescent="0.45">
      <c r="A92" s="74"/>
      <c r="B92" s="74"/>
      <c r="C92" s="74"/>
      <c r="D92" s="74"/>
    </row>
    <row r="93" spans="1:4" x14ac:dyDescent="0.45">
      <c r="A93" s="74"/>
      <c r="B93" s="74"/>
      <c r="C93" s="74"/>
      <c r="D93" s="74"/>
    </row>
    <row r="94" spans="1:4" x14ac:dyDescent="0.45">
      <c r="A94" s="74"/>
      <c r="B94" s="74"/>
      <c r="C94" s="74"/>
      <c r="D94" s="74"/>
    </row>
    <row r="95" spans="1:4" x14ac:dyDescent="0.45">
      <c r="A95" s="74"/>
      <c r="B95" s="74"/>
      <c r="C95" s="74"/>
      <c r="D95" s="74"/>
    </row>
    <row r="96" spans="1:4" x14ac:dyDescent="0.45">
      <c r="A96" s="74"/>
      <c r="B96" s="74"/>
      <c r="C96" s="74"/>
      <c r="D96" s="74"/>
    </row>
    <row r="97" spans="1:4" x14ac:dyDescent="0.45">
      <c r="A97" s="74"/>
      <c r="B97" s="74"/>
      <c r="C97" s="74"/>
      <c r="D97" s="74"/>
    </row>
    <row r="98" spans="1:4" x14ac:dyDescent="0.45">
      <c r="A98" s="74"/>
      <c r="B98" s="74"/>
      <c r="C98" s="74"/>
      <c r="D98" s="74"/>
    </row>
    <row r="99" spans="1:4" x14ac:dyDescent="0.45">
      <c r="A99" s="74"/>
      <c r="B99" s="74"/>
      <c r="C99" s="74"/>
      <c r="D99" s="74"/>
    </row>
    <row r="100" spans="1:4" x14ac:dyDescent="0.45">
      <c r="A100" s="74"/>
      <c r="B100" s="74"/>
      <c r="C100" s="74"/>
      <c r="D100" s="74"/>
    </row>
    <row r="101" spans="1:4" x14ac:dyDescent="0.45">
      <c r="A101" s="74"/>
      <c r="B101" s="74"/>
      <c r="C101" s="74"/>
      <c r="D101" s="74"/>
    </row>
    <row r="102" spans="1:4" x14ac:dyDescent="0.45">
      <c r="A102" s="74"/>
      <c r="B102" s="74"/>
      <c r="C102" s="74"/>
      <c r="D102" s="74"/>
    </row>
    <row r="103" spans="1:4" x14ac:dyDescent="0.45">
      <c r="A103" s="74"/>
      <c r="B103" s="74"/>
      <c r="C103" s="74"/>
      <c r="D103" s="74"/>
    </row>
    <row r="104" spans="1:4" ht="15.75" customHeight="1" x14ac:dyDescent="0.45">
      <c r="A104" s="74"/>
      <c r="B104" s="74"/>
      <c r="C104" s="74"/>
      <c r="D104" s="74"/>
    </row>
    <row r="105" spans="1:4" x14ac:dyDescent="0.45">
      <c r="A105" s="74"/>
      <c r="B105" s="74"/>
      <c r="C105" s="74"/>
      <c r="D105" s="74"/>
    </row>
    <row r="106" spans="1:4" x14ac:dyDescent="0.45">
      <c r="A106" s="74"/>
      <c r="B106" s="74"/>
      <c r="C106" s="74"/>
      <c r="D106" s="74"/>
    </row>
  </sheetData>
  <mergeCells count="10">
    <mergeCell ref="A81:B81"/>
    <mergeCell ref="A1:B1"/>
    <mergeCell ref="A8:B8"/>
    <mergeCell ref="A11:B11"/>
    <mergeCell ref="A36:D36"/>
    <mergeCell ref="A45:D45"/>
    <mergeCell ref="A12:B12"/>
    <mergeCell ref="A20:B20"/>
    <mergeCell ref="A28:B28"/>
    <mergeCell ref="A9:D9"/>
  </mergeCells>
  <dataValidations count="2">
    <dataValidation type="list" allowBlank="1" showInputMessage="1" showErrorMessage="1" promptTitle="Measure Type" prompt="Please enter the category of the eMeasure being tested" sqref="B5:D5">
      <formula1>$F$5:$F$5</formula1>
    </dataValidation>
    <dataValidation type="list" allowBlank="1" showInputMessage="1" showErrorMessage="1" promptTitle="Care Setting" prompt="Check ONLY the setting for which the measure was tested " sqref="B6:D6">
      <formula1>$E$6:$E$71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70" zoomScaleNormal="70" workbookViewId="0">
      <selection activeCell="D36" sqref="D36:D37"/>
    </sheetView>
  </sheetViews>
  <sheetFormatPr defaultColWidth="11" defaultRowHeight="12" x14ac:dyDescent="0.35"/>
  <cols>
    <col min="1" max="1" width="4.85546875" style="2" customWidth="1"/>
    <col min="2" max="2" width="62.35546875" style="2" customWidth="1"/>
    <col min="3" max="3" width="22.5" style="2" customWidth="1"/>
    <col min="4" max="4" width="22.140625" style="2" customWidth="1"/>
    <col min="5" max="5" width="16.85546875" style="2" customWidth="1"/>
    <col min="6" max="6" width="5.640625" style="2" customWidth="1"/>
    <col min="7" max="7" width="18.85546875" style="2" customWidth="1"/>
    <col min="8" max="8" width="5.640625" style="2" customWidth="1"/>
    <col min="9" max="9" width="19" style="2" customWidth="1"/>
    <col min="10" max="10" width="5.640625" style="2" customWidth="1"/>
    <col min="11" max="11" width="19.35546875" style="2" customWidth="1"/>
    <col min="12" max="12" width="5.35546875" style="2" customWidth="1"/>
    <col min="13" max="13" width="19.5" style="2" customWidth="1"/>
    <col min="14" max="14" width="11" style="2"/>
    <col min="15" max="15" width="0" style="2" hidden="1" customWidth="1"/>
    <col min="16" max="16384" width="11" style="2"/>
  </cols>
  <sheetData>
    <row r="1" spans="1:15" ht="30" customHeight="1" x14ac:dyDescent="0.35">
      <c r="A1" s="128" t="str">
        <f>Overview!A1</f>
        <v>Measure Title: HIV Medical Visit Frequency</v>
      </c>
      <c r="B1" s="128"/>
      <c r="C1" s="128"/>
      <c r="D1" s="128"/>
      <c r="E1" s="128"/>
      <c r="F1" s="128"/>
      <c r="G1" s="128"/>
      <c r="H1" s="128"/>
      <c r="I1" s="128"/>
      <c r="J1" s="128"/>
      <c r="K1" s="128"/>
      <c r="L1" s="128"/>
      <c r="M1" s="128"/>
      <c r="N1" s="128"/>
      <c r="O1" s="128"/>
    </row>
    <row r="2" spans="1:15" ht="15.75" customHeight="1" x14ac:dyDescent="0.35">
      <c r="A2" s="16"/>
      <c r="B2" s="16"/>
      <c r="C2" s="16"/>
      <c r="D2" s="16"/>
      <c r="E2" s="16"/>
      <c r="F2" s="122" t="s">
        <v>47</v>
      </c>
      <c r="G2" s="122"/>
      <c r="H2" s="122" t="s">
        <v>52</v>
      </c>
      <c r="I2" s="122"/>
      <c r="J2" s="122" t="s">
        <v>53</v>
      </c>
      <c r="K2" s="122"/>
      <c r="L2" s="126" t="s">
        <v>55</v>
      </c>
      <c r="M2" s="127"/>
    </row>
    <row r="3" spans="1:15" ht="62.25" customHeight="1" x14ac:dyDescent="0.35">
      <c r="A3" s="15" t="s">
        <v>43</v>
      </c>
      <c r="B3" s="14" t="s">
        <v>44</v>
      </c>
      <c r="C3" s="14" t="s">
        <v>45</v>
      </c>
      <c r="D3" s="14" t="s">
        <v>46</v>
      </c>
      <c r="E3" s="14" t="s">
        <v>57</v>
      </c>
      <c r="F3" s="123" t="s">
        <v>115</v>
      </c>
      <c r="G3" s="123"/>
      <c r="H3" s="123" t="s">
        <v>118</v>
      </c>
      <c r="I3" s="123"/>
      <c r="J3" s="123" t="s">
        <v>54</v>
      </c>
      <c r="K3" s="123"/>
      <c r="L3" s="124" t="s">
        <v>56</v>
      </c>
      <c r="M3" s="125"/>
      <c r="O3" s="2">
        <v>1</v>
      </c>
    </row>
    <row r="4" spans="1:15" x14ac:dyDescent="0.35">
      <c r="A4" s="4"/>
      <c r="B4" s="4"/>
      <c r="C4" s="4"/>
      <c r="D4" s="4"/>
      <c r="E4" s="4"/>
      <c r="F4" s="6" t="s">
        <v>50</v>
      </c>
      <c r="G4" s="7" t="s">
        <v>51</v>
      </c>
      <c r="H4" s="7" t="s">
        <v>50</v>
      </c>
      <c r="I4" s="7" t="s">
        <v>51</v>
      </c>
      <c r="J4" s="7" t="s">
        <v>50</v>
      </c>
      <c r="K4" s="7" t="s">
        <v>51</v>
      </c>
      <c r="L4" s="7" t="s">
        <v>50</v>
      </c>
      <c r="M4" s="7" t="s">
        <v>51</v>
      </c>
      <c r="O4" s="2">
        <v>2</v>
      </c>
    </row>
    <row r="5" spans="1:15" ht="1.5" customHeight="1" x14ac:dyDescent="0.35">
      <c r="A5" s="4"/>
      <c r="B5" s="4"/>
      <c r="C5" s="4"/>
      <c r="D5" s="4"/>
      <c r="E5" s="4"/>
      <c r="F5" s="4"/>
      <c r="G5" s="4"/>
      <c r="H5" s="4"/>
      <c r="I5" s="4" t="s">
        <v>212</v>
      </c>
      <c r="J5" s="4"/>
      <c r="K5" s="4"/>
      <c r="L5" s="4"/>
      <c r="M5" s="4"/>
      <c r="O5" s="2">
        <v>3</v>
      </c>
    </row>
    <row r="6" spans="1:15" ht="18" customHeight="1" x14ac:dyDescent="0.35">
      <c r="A6" s="131"/>
      <c r="B6" s="129" t="s">
        <v>183</v>
      </c>
      <c r="C6" s="129" t="s">
        <v>146</v>
      </c>
      <c r="D6" s="129" t="s">
        <v>184</v>
      </c>
      <c r="E6" s="8" t="s">
        <v>48</v>
      </c>
      <c r="F6" s="8">
        <v>3</v>
      </c>
      <c r="G6" s="3" t="s">
        <v>217</v>
      </c>
      <c r="H6" s="8">
        <v>3</v>
      </c>
      <c r="I6" s="9" t="s">
        <v>213</v>
      </c>
      <c r="J6" s="8">
        <v>3</v>
      </c>
      <c r="K6" s="9" t="s">
        <v>214</v>
      </c>
      <c r="L6" s="8">
        <v>3</v>
      </c>
      <c r="M6" s="9" t="s">
        <v>252</v>
      </c>
    </row>
    <row r="7" spans="1:15" ht="18" customHeight="1" x14ac:dyDescent="0.35">
      <c r="A7" s="132"/>
      <c r="B7" s="130"/>
      <c r="C7" s="130"/>
      <c r="D7" s="130"/>
      <c r="E7" s="10" t="s">
        <v>49</v>
      </c>
      <c r="F7" s="10">
        <v>3</v>
      </c>
      <c r="G7" s="11"/>
      <c r="H7" s="10">
        <v>3</v>
      </c>
      <c r="I7" s="11"/>
      <c r="J7" s="10">
        <v>3</v>
      </c>
      <c r="K7" s="11"/>
      <c r="L7" s="10">
        <v>3</v>
      </c>
      <c r="M7" s="11"/>
    </row>
    <row r="8" spans="1:15" ht="18" customHeight="1" x14ac:dyDescent="0.35">
      <c r="A8" s="131"/>
      <c r="B8" s="129" t="s">
        <v>149</v>
      </c>
      <c r="C8" s="129" t="s">
        <v>146</v>
      </c>
      <c r="D8" s="129" t="s">
        <v>162</v>
      </c>
      <c r="E8" s="8" t="s">
        <v>48</v>
      </c>
      <c r="F8" s="8">
        <v>3</v>
      </c>
      <c r="G8" s="9" t="s">
        <v>186</v>
      </c>
      <c r="H8" s="8">
        <v>3</v>
      </c>
      <c r="I8" s="9" t="s">
        <v>186</v>
      </c>
      <c r="J8" s="10">
        <v>2</v>
      </c>
      <c r="K8" s="9" t="s">
        <v>215</v>
      </c>
      <c r="L8" s="8">
        <v>3</v>
      </c>
      <c r="M8" s="9" t="s">
        <v>186</v>
      </c>
    </row>
    <row r="9" spans="1:15" ht="18" customHeight="1" x14ac:dyDescent="0.35">
      <c r="A9" s="132"/>
      <c r="B9" s="130"/>
      <c r="C9" s="130"/>
      <c r="D9" s="130"/>
      <c r="E9" s="12" t="s">
        <v>49</v>
      </c>
      <c r="F9" s="12">
        <v>3</v>
      </c>
      <c r="G9" s="13"/>
      <c r="H9" s="12">
        <v>3</v>
      </c>
      <c r="I9" s="13"/>
      <c r="J9" s="10">
        <v>2</v>
      </c>
      <c r="K9" s="13" t="s">
        <v>215</v>
      </c>
      <c r="L9" s="12">
        <v>3</v>
      </c>
      <c r="M9" s="13"/>
    </row>
    <row r="10" spans="1:15" ht="18" customHeight="1" x14ac:dyDescent="0.35">
      <c r="A10" s="131"/>
      <c r="B10" s="129" t="s">
        <v>148</v>
      </c>
      <c r="C10" s="129" t="s">
        <v>146</v>
      </c>
      <c r="D10" s="129" t="s">
        <v>163</v>
      </c>
      <c r="E10" s="8" t="s">
        <v>48</v>
      </c>
      <c r="F10" s="8">
        <v>3</v>
      </c>
      <c r="G10" s="9" t="s">
        <v>186</v>
      </c>
      <c r="H10" s="8">
        <v>3</v>
      </c>
      <c r="I10" s="9" t="s">
        <v>187</v>
      </c>
      <c r="J10" s="10">
        <v>3</v>
      </c>
      <c r="K10" s="9" t="s">
        <v>216</v>
      </c>
      <c r="L10" s="8">
        <v>3</v>
      </c>
      <c r="M10" s="9" t="s">
        <v>186</v>
      </c>
    </row>
    <row r="11" spans="1:15" ht="18" customHeight="1" x14ac:dyDescent="0.35">
      <c r="A11" s="132"/>
      <c r="B11" s="130"/>
      <c r="C11" s="130"/>
      <c r="D11" s="130"/>
      <c r="E11" s="12" t="s">
        <v>49</v>
      </c>
      <c r="F11" s="12">
        <v>3</v>
      </c>
      <c r="G11" s="13"/>
      <c r="H11" s="12">
        <v>3</v>
      </c>
      <c r="I11" s="13"/>
      <c r="J11" s="10">
        <v>3</v>
      </c>
      <c r="K11" s="13"/>
      <c r="L11" s="12">
        <v>3</v>
      </c>
      <c r="M11" s="13"/>
    </row>
    <row r="12" spans="1:15" ht="18" customHeight="1" x14ac:dyDescent="0.35">
      <c r="A12" s="131"/>
      <c r="B12" s="129" t="s">
        <v>150</v>
      </c>
      <c r="C12" s="129" t="s">
        <v>146</v>
      </c>
      <c r="D12" s="129" t="s">
        <v>164</v>
      </c>
      <c r="E12" s="8" t="s">
        <v>48</v>
      </c>
      <c r="F12" s="8">
        <v>3</v>
      </c>
      <c r="G12" s="9" t="s">
        <v>186</v>
      </c>
      <c r="H12" s="8">
        <v>3</v>
      </c>
      <c r="I12" s="9" t="s">
        <v>187</v>
      </c>
      <c r="J12" s="10">
        <v>3</v>
      </c>
      <c r="K12" s="9" t="s">
        <v>216</v>
      </c>
      <c r="L12" s="8">
        <v>3</v>
      </c>
      <c r="M12" s="9" t="s">
        <v>186</v>
      </c>
    </row>
    <row r="13" spans="1:15" ht="18" customHeight="1" x14ac:dyDescent="0.35">
      <c r="A13" s="132"/>
      <c r="B13" s="130"/>
      <c r="C13" s="130"/>
      <c r="D13" s="130"/>
      <c r="E13" s="12" t="s">
        <v>49</v>
      </c>
      <c r="F13" s="12">
        <v>3</v>
      </c>
      <c r="G13" s="13"/>
      <c r="H13" s="12">
        <v>3</v>
      </c>
      <c r="I13" s="13"/>
      <c r="J13" s="10">
        <v>3</v>
      </c>
      <c r="K13" s="13"/>
      <c r="L13" s="12">
        <v>3</v>
      </c>
      <c r="M13" s="13"/>
    </row>
    <row r="14" spans="1:15" ht="18" customHeight="1" x14ac:dyDescent="0.35">
      <c r="A14" s="131"/>
      <c r="B14" s="129" t="s">
        <v>151</v>
      </c>
      <c r="C14" s="129" t="s">
        <v>146</v>
      </c>
      <c r="D14" s="129" t="s">
        <v>166</v>
      </c>
      <c r="E14" s="8" t="s">
        <v>48</v>
      </c>
      <c r="F14" s="8">
        <v>3</v>
      </c>
      <c r="G14" s="9" t="s">
        <v>186</v>
      </c>
      <c r="H14" s="8">
        <v>3</v>
      </c>
      <c r="I14" s="9" t="s">
        <v>187</v>
      </c>
      <c r="J14" s="10">
        <v>3</v>
      </c>
      <c r="K14" s="9" t="s">
        <v>216</v>
      </c>
      <c r="L14" s="8">
        <v>3</v>
      </c>
      <c r="M14" s="9" t="s">
        <v>186</v>
      </c>
    </row>
    <row r="15" spans="1:15" ht="18" customHeight="1" x14ac:dyDescent="0.35">
      <c r="A15" s="132"/>
      <c r="B15" s="130"/>
      <c r="C15" s="130"/>
      <c r="D15" s="130"/>
      <c r="E15" s="12" t="s">
        <v>49</v>
      </c>
      <c r="F15" s="12">
        <v>3</v>
      </c>
      <c r="G15" s="13"/>
      <c r="H15" s="12">
        <v>3</v>
      </c>
      <c r="I15" s="13"/>
      <c r="J15" s="10">
        <v>3</v>
      </c>
      <c r="K15" s="13"/>
      <c r="L15" s="12">
        <v>3</v>
      </c>
      <c r="M15" s="13"/>
    </row>
    <row r="16" spans="1:15" ht="18" customHeight="1" x14ac:dyDescent="0.35">
      <c r="A16" s="131"/>
      <c r="B16" s="129" t="s">
        <v>152</v>
      </c>
      <c r="C16" s="129" t="s">
        <v>146</v>
      </c>
      <c r="D16" s="129" t="s">
        <v>165</v>
      </c>
      <c r="E16" s="8" t="s">
        <v>48</v>
      </c>
      <c r="F16" s="8">
        <v>3</v>
      </c>
      <c r="G16" s="9" t="s">
        <v>186</v>
      </c>
      <c r="H16" s="8">
        <v>3</v>
      </c>
      <c r="I16" s="9" t="s">
        <v>187</v>
      </c>
      <c r="J16" s="10">
        <v>3</v>
      </c>
      <c r="K16" s="9" t="s">
        <v>216</v>
      </c>
      <c r="L16" s="8">
        <v>3</v>
      </c>
      <c r="M16" s="9" t="s">
        <v>186</v>
      </c>
    </row>
    <row r="17" spans="1:13" ht="18" customHeight="1" x14ac:dyDescent="0.35">
      <c r="A17" s="132"/>
      <c r="B17" s="130"/>
      <c r="C17" s="130"/>
      <c r="D17" s="130"/>
      <c r="E17" s="12" t="s">
        <v>49</v>
      </c>
      <c r="F17" s="12">
        <v>3</v>
      </c>
      <c r="G17" s="13"/>
      <c r="H17" s="12">
        <v>3</v>
      </c>
      <c r="I17" s="13"/>
      <c r="J17" s="10">
        <v>3</v>
      </c>
      <c r="K17" s="13"/>
      <c r="L17" s="12">
        <v>3</v>
      </c>
      <c r="M17" s="13"/>
    </row>
    <row r="18" spans="1:13" ht="18" customHeight="1" x14ac:dyDescent="0.35">
      <c r="A18" s="131"/>
      <c r="B18" s="129" t="s">
        <v>153</v>
      </c>
      <c r="C18" s="129" t="s">
        <v>146</v>
      </c>
      <c r="D18" s="129" t="s">
        <v>170</v>
      </c>
      <c r="E18" s="8" t="s">
        <v>48</v>
      </c>
      <c r="F18" s="8">
        <v>3</v>
      </c>
      <c r="G18" s="9" t="s">
        <v>186</v>
      </c>
      <c r="H18" s="8">
        <v>3</v>
      </c>
      <c r="I18" s="9" t="s">
        <v>187</v>
      </c>
      <c r="J18" s="10">
        <v>3</v>
      </c>
      <c r="K18" s="9" t="s">
        <v>216</v>
      </c>
      <c r="L18" s="8">
        <v>3</v>
      </c>
      <c r="M18" s="9" t="s">
        <v>186</v>
      </c>
    </row>
    <row r="19" spans="1:13" ht="18" customHeight="1" x14ac:dyDescent="0.35">
      <c r="A19" s="132"/>
      <c r="B19" s="130"/>
      <c r="C19" s="130"/>
      <c r="D19" s="130"/>
      <c r="E19" s="12" t="s">
        <v>49</v>
      </c>
      <c r="F19" s="12">
        <v>3</v>
      </c>
      <c r="G19" s="13"/>
      <c r="H19" s="12">
        <v>3</v>
      </c>
      <c r="I19" s="13"/>
      <c r="J19" s="10">
        <v>3</v>
      </c>
      <c r="K19" s="13"/>
      <c r="L19" s="12">
        <v>3</v>
      </c>
      <c r="M19" s="13"/>
    </row>
    <row r="20" spans="1:13" ht="18" customHeight="1" x14ac:dyDescent="0.35">
      <c r="A20" s="131"/>
      <c r="B20" s="129" t="s">
        <v>154</v>
      </c>
      <c r="C20" s="129" t="s">
        <v>146</v>
      </c>
      <c r="D20" s="129" t="s">
        <v>172</v>
      </c>
      <c r="E20" s="8" t="s">
        <v>48</v>
      </c>
      <c r="F20" s="8">
        <v>3</v>
      </c>
      <c r="G20" s="9" t="s">
        <v>186</v>
      </c>
      <c r="H20" s="8">
        <v>3</v>
      </c>
      <c r="I20" s="9" t="s">
        <v>187</v>
      </c>
      <c r="J20" s="10">
        <v>3</v>
      </c>
      <c r="K20" s="9" t="s">
        <v>216</v>
      </c>
      <c r="L20" s="8">
        <v>3</v>
      </c>
      <c r="M20" s="9" t="s">
        <v>186</v>
      </c>
    </row>
    <row r="21" spans="1:13" ht="18" customHeight="1" x14ac:dyDescent="0.35">
      <c r="A21" s="132"/>
      <c r="B21" s="130"/>
      <c r="C21" s="130"/>
      <c r="D21" s="130"/>
      <c r="E21" s="12" t="s">
        <v>49</v>
      </c>
      <c r="F21" s="12">
        <v>3</v>
      </c>
      <c r="G21" s="13"/>
      <c r="H21" s="12">
        <v>3</v>
      </c>
      <c r="I21" s="13"/>
      <c r="J21" s="10">
        <v>3</v>
      </c>
      <c r="K21" s="13"/>
      <c r="L21" s="12">
        <v>3</v>
      </c>
      <c r="M21" s="13"/>
    </row>
    <row r="22" spans="1:13" s="147" customFormat="1" ht="18" customHeight="1" x14ac:dyDescent="0.35">
      <c r="A22" s="113"/>
      <c r="B22" s="148" t="s">
        <v>185</v>
      </c>
      <c r="C22" s="148" t="s">
        <v>146</v>
      </c>
      <c r="D22" s="148" t="s">
        <v>146</v>
      </c>
      <c r="E22" s="8" t="s">
        <v>48</v>
      </c>
      <c r="F22" s="8">
        <v>3</v>
      </c>
      <c r="G22" s="9" t="s">
        <v>219</v>
      </c>
      <c r="H22" s="8">
        <v>3</v>
      </c>
      <c r="I22" s="9" t="s">
        <v>220</v>
      </c>
      <c r="J22" s="8">
        <v>3</v>
      </c>
      <c r="K22" s="9" t="s">
        <v>218</v>
      </c>
      <c r="L22" s="8">
        <v>3</v>
      </c>
      <c r="M22" s="9" t="s">
        <v>253</v>
      </c>
    </row>
    <row r="23" spans="1:13" s="147" customFormat="1" ht="18" customHeight="1" x14ac:dyDescent="0.35">
      <c r="A23" s="114"/>
      <c r="B23" s="149"/>
      <c r="C23" s="149"/>
      <c r="D23" s="149"/>
      <c r="E23" s="12" t="s">
        <v>49</v>
      </c>
      <c r="F23" s="12">
        <v>3</v>
      </c>
      <c r="G23" s="13"/>
      <c r="H23" s="12">
        <v>3</v>
      </c>
      <c r="I23" s="13"/>
      <c r="J23" s="12">
        <v>3</v>
      </c>
      <c r="K23" s="13"/>
      <c r="L23" s="12">
        <v>3</v>
      </c>
      <c r="M23" s="13"/>
    </row>
    <row r="24" spans="1:13" s="147" customFormat="1" ht="18" customHeight="1" x14ac:dyDescent="0.35">
      <c r="A24" s="113"/>
      <c r="B24" s="148" t="s">
        <v>191</v>
      </c>
      <c r="C24" s="148" t="s">
        <v>146</v>
      </c>
      <c r="D24" s="148" t="s">
        <v>192</v>
      </c>
      <c r="E24" s="8" t="s">
        <v>48</v>
      </c>
      <c r="F24" s="8">
        <v>3</v>
      </c>
      <c r="G24" s="9" t="s">
        <v>221</v>
      </c>
      <c r="H24" s="8">
        <v>3</v>
      </c>
      <c r="I24" s="9" t="s">
        <v>222</v>
      </c>
      <c r="J24" s="8">
        <v>3</v>
      </c>
      <c r="K24" s="9" t="s">
        <v>223</v>
      </c>
      <c r="L24" s="8">
        <v>3</v>
      </c>
      <c r="M24" s="9" t="s">
        <v>253</v>
      </c>
    </row>
    <row r="25" spans="1:13" s="147" customFormat="1" ht="18" customHeight="1" x14ac:dyDescent="0.35">
      <c r="A25" s="114"/>
      <c r="B25" s="149"/>
      <c r="C25" s="149"/>
      <c r="D25" s="149"/>
      <c r="E25" s="12" t="s">
        <v>49</v>
      </c>
      <c r="F25" s="12">
        <v>3</v>
      </c>
      <c r="G25" s="13"/>
      <c r="H25" s="12">
        <v>3</v>
      </c>
      <c r="I25" s="13"/>
      <c r="J25" s="12">
        <v>3</v>
      </c>
      <c r="K25" s="13"/>
      <c r="L25" s="12">
        <v>3</v>
      </c>
      <c r="M25" s="13"/>
    </row>
    <row r="26" spans="1:13" ht="18" customHeight="1" x14ac:dyDescent="0.35">
      <c r="A26" s="113"/>
      <c r="B26" s="148" t="s">
        <v>207</v>
      </c>
      <c r="C26" s="148" t="s">
        <v>146</v>
      </c>
      <c r="D26" s="148" t="s">
        <v>198</v>
      </c>
      <c r="E26" s="8" t="s">
        <v>48</v>
      </c>
      <c r="F26" s="8">
        <v>3</v>
      </c>
      <c r="G26" s="9" t="s">
        <v>224</v>
      </c>
      <c r="H26" s="8">
        <v>3</v>
      </c>
      <c r="I26" s="9" t="s">
        <v>225</v>
      </c>
      <c r="J26" s="8">
        <v>3</v>
      </c>
      <c r="K26" s="9" t="s">
        <v>226</v>
      </c>
      <c r="L26" s="8">
        <v>3</v>
      </c>
      <c r="M26" s="9" t="s">
        <v>253</v>
      </c>
    </row>
    <row r="27" spans="1:13" ht="18" customHeight="1" x14ac:dyDescent="0.35">
      <c r="A27" s="114"/>
      <c r="B27" s="149"/>
      <c r="C27" s="149"/>
      <c r="D27" s="149"/>
      <c r="E27" s="12" t="s">
        <v>49</v>
      </c>
      <c r="F27" s="12">
        <v>3</v>
      </c>
      <c r="G27" s="13"/>
      <c r="H27" s="12">
        <v>3</v>
      </c>
      <c r="I27" s="13"/>
      <c r="J27" s="12">
        <v>3</v>
      </c>
      <c r="K27" s="13"/>
      <c r="L27" s="12">
        <v>3</v>
      </c>
      <c r="M27" s="13"/>
    </row>
    <row r="28" spans="1:13" ht="18" customHeight="1" x14ac:dyDescent="0.35">
      <c r="A28" s="113"/>
      <c r="B28" s="148" t="s">
        <v>208</v>
      </c>
      <c r="C28" s="148" t="s">
        <v>146</v>
      </c>
      <c r="D28" s="148" t="s">
        <v>196</v>
      </c>
      <c r="E28" s="8" t="s">
        <v>48</v>
      </c>
      <c r="F28" s="8">
        <v>3</v>
      </c>
      <c r="G28" s="9" t="s">
        <v>227</v>
      </c>
      <c r="H28" s="8">
        <v>3</v>
      </c>
      <c r="I28" s="9" t="s">
        <v>228</v>
      </c>
      <c r="J28" s="8">
        <v>3</v>
      </c>
      <c r="K28" s="9" t="s">
        <v>229</v>
      </c>
      <c r="L28" s="8">
        <v>3</v>
      </c>
      <c r="M28" s="9" t="s">
        <v>253</v>
      </c>
    </row>
    <row r="29" spans="1:13" ht="18" customHeight="1" x14ac:dyDescent="0.35">
      <c r="A29" s="114"/>
      <c r="B29" s="149"/>
      <c r="C29" s="149"/>
      <c r="D29" s="149"/>
      <c r="E29" s="12" t="s">
        <v>49</v>
      </c>
      <c r="F29" s="12">
        <v>3</v>
      </c>
      <c r="G29" s="13"/>
      <c r="H29" s="12">
        <v>3</v>
      </c>
      <c r="I29" s="13"/>
      <c r="J29" s="12">
        <v>3</v>
      </c>
      <c r="K29" s="13"/>
      <c r="L29" s="12">
        <v>3</v>
      </c>
      <c r="M29" s="13"/>
    </row>
    <row r="30" spans="1:13" ht="18" customHeight="1" x14ac:dyDescent="0.35">
      <c r="A30" s="131"/>
      <c r="B30" s="129" t="s">
        <v>209</v>
      </c>
      <c r="C30" s="129" t="s">
        <v>146</v>
      </c>
      <c r="D30" s="129" t="s">
        <v>203</v>
      </c>
      <c r="E30" s="8" t="s">
        <v>48</v>
      </c>
      <c r="F30" s="8">
        <v>3</v>
      </c>
      <c r="G30" s="9" t="s">
        <v>256</v>
      </c>
      <c r="H30" s="8">
        <v>3</v>
      </c>
      <c r="I30" s="9" t="s">
        <v>230</v>
      </c>
      <c r="J30" s="8">
        <v>2</v>
      </c>
      <c r="K30" s="9" t="s">
        <v>255</v>
      </c>
      <c r="L30" s="8">
        <v>3</v>
      </c>
      <c r="M30" s="9" t="s">
        <v>231</v>
      </c>
    </row>
    <row r="31" spans="1:13" ht="18" customHeight="1" x14ac:dyDescent="0.35">
      <c r="A31" s="132"/>
      <c r="B31" s="130"/>
      <c r="C31" s="130"/>
      <c r="D31" s="130"/>
      <c r="E31" s="12" t="s">
        <v>49</v>
      </c>
      <c r="F31" s="12">
        <v>3</v>
      </c>
      <c r="G31" s="13"/>
      <c r="H31" s="12">
        <v>3</v>
      </c>
      <c r="I31" s="13"/>
      <c r="J31" s="12">
        <v>3</v>
      </c>
      <c r="K31" s="13" t="s">
        <v>247</v>
      </c>
      <c r="L31" s="12">
        <v>3</v>
      </c>
      <c r="M31" s="13"/>
    </row>
    <row r="32" spans="1:13" ht="18" customHeight="1" x14ac:dyDescent="0.35">
      <c r="A32" s="135"/>
      <c r="B32" s="133" t="s">
        <v>155</v>
      </c>
      <c r="C32" s="133" t="s">
        <v>146</v>
      </c>
      <c r="D32" s="133" t="s">
        <v>146</v>
      </c>
      <c r="E32" s="78" t="s">
        <v>48</v>
      </c>
      <c r="F32" s="78">
        <v>3</v>
      </c>
      <c r="G32" s="79" t="s">
        <v>259</v>
      </c>
      <c r="H32" s="78">
        <v>2</v>
      </c>
      <c r="I32" s="79" t="s">
        <v>257</v>
      </c>
      <c r="J32" s="78">
        <v>3</v>
      </c>
      <c r="K32" s="79" t="s">
        <v>258</v>
      </c>
      <c r="L32" s="78">
        <v>3</v>
      </c>
      <c r="M32" s="79" t="s">
        <v>254</v>
      </c>
    </row>
    <row r="33" spans="1:13" ht="18" customHeight="1" x14ac:dyDescent="0.35">
      <c r="A33" s="136"/>
      <c r="B33" s="134"/>
      <c r="C33" s="134"/>
      <c r="D33" s="134"/>
      <c r="E33" s="80" t="s">
        <v>49</v>
      </c>
      <c r="F33" s="80">
        <v>3</v>
      </c>
      <c r="G33" s="81"/>
      <c r="H33" s="80">
        <v>2</v>
      </c>
      <c r="I33" s="81"/>
      <c r="J33" s="80">
        <v>3</v>
      </c>
      <c r="K33" s="81"/>
      <c r="L33" s="80">
        <v>3</v>
      </c>
      <c r="M33" s="81"/>
    </row>
    <row r="34" spans="1:13" ht="18" customHeight="1" x14ac:dyDescent="0.35">
      <c r="A34" s="131"/>
      <c r="B34" s="129"/>
      <c r="C34" s="129"/>
      <c r="D34" s="129"/>
      <c r="E34" s="78" t="s">
        <v>48</v>
      </c>
      <c r="F34" s="8"/>
      <c r="G34" s="9"/>
      <c r="H34" s="8"/>
      <c r="I34" s="9"/>
      <c r="J34" s="8"/>
      <c r="K34" s="9"/>
      <c r="L34" s="8"/>
      <c r="M34" s="9"/>
    </row>
    <row r="35" spans="1:13" ht="18" customHeight="1" x14ac:dyDescent="0.35">
      <c r="A35" s="132"/>
      <c r="B35" s="130"/>
      <c r="C35" s="130"/>
      <c r="D35" s="130"/>
      <c r="E35" s="80" t="s">
        <v>49</v>
      </c>
      <c r="F35" s="12"/>
      <c r="G35" s="13"/>
      <c r="H35" s="12"/>
      <c r="I35" s="13"/>
      <c r="J35" s="12"/>
      <c r="K35" s="13"/>
      <c r="L35" s="12"/>
      <c r="M35" s="13"/>
    </row>
    <row r="36" spans="1:13" ht="18" customHeight="1" x14ac:dyDescent="0.35">
      <c r="A36" s="135"/>
      <c r="B36" s="133"/>
      <c r="C36" s="133"/>
      <c r="D36" s="133"/>
      <c r="E36" s="78" t="s">
        <v>48</v>
      </c>
      <c r="F36" s="78"/>
      <c r="G36" s="79"/>
      <c r="H36" s="78"/>
      <c r="I36" s="79"/>
      <c r="J36" s="78"/>
      <c r="K36" s="79"/>
      <c r="L36" s="78"/>
      <c r="M36" s="79"/>
    </row>
    <row r="37" spans="1:13" ht="18" customHeight="1" x14ac:dyDescent="0.35">
      <c r="A37" s="136"/>
      <c r="B37" s="134"/>
      <c r="C37" s="134"/>
      <c r="D37" s="134"/>
      <c r="E37" s="80" t="s">
        <v>49</v>
      </c>
      <c r="F37" s="80"/>
      <c r="G37" s="81"/>
      <c r="H37" s="80"/>
      <c r="I37" s="81"/>
      <c r="J37" s="80"/>
      <c r="K37" s="81"/>
      <c r="L37" s="80"/>
      <c r="M37" s="81"/>
    </row>
    <row r="38" spans="1:13" ht="18" customHeight="1" x14ac:dyDescent="0.35">
      <c r="A38" s="135"/>
      <c r="B38" s="133"/>
      <c r="C38" s="133"/>
      <c r="D38" s="133"/>
      <c r="E38" s="78" t="s">
        <v>48</v>
      </c>
      <c r="F38" s="78"/>
      <c r="G38" s="79"/>
      <c r="H38" s="78"/>
      <c r="I38" s="79"/>
      <c r="J38" s="78"/>
      <c r="K38" s="79"/>
      <c r="L38" s="78"/>
      <c r="M38" s="79"/>
    </row>
    <row r="39" spans="1:13" ht="18" customHeight="1" x14ac:dyDescent="0.35">
      <c r="A39" s="136"/>
      <c r="B39" s="134"/>
      <c r="C39" s="134"/>
      <c r="D39" s="134"/>
      <c r="E39" s="80" t="s">
        <v>49</v>
      </c>
      <c r="F39" s="80"/>
      <c r="G39" s="81"/>
      <c r="H39" s="80"/>
      <c r="I39" s="81"/>
      <c r="J39" s="80"/>
      <c r="K39" s="81"/>
      <c r="L39" s="80"/>
      <c r="M39" s="81"/>
    </row>
    <row r="40" spans="1:13" ht="18" customHeight="1" x14ac:dyDescent="0.35">
      <c r="A40" s="131"/>
      <c r="B40" s="129"/>
      <c r="C40" s="129"/>
      <c r="D40" s="129"/>
      <c r="E40" s="8" t="s">
        <v>48</v>
      </c>
      <c r="F40" s="8"/>
      <c r="G40" s="9"/>
      <c r="H40" s="8"/>
      <c r="I40" s="9"/>
      <c r="J40" s="8"/>
      <c r="K40" s="9"/>
      <c r="L40" s="8"/>
      <c r="M40" s="9"/>
    </row>
    <row r="41" spans="1:13" ht="18" customHeight="1" x14ac:dyDescent="0.35">
      <c r="A41" s="132"/>
      <c r="B41" s="130"/>
      <c r="C41" s="130"/>
      <c r="D41" s="130"/>
      <c r="E41" s="12" t="s">
        <v>49</v>
      </c>
      <c r="F41" s="12"/>
      <c r="G41" s="13"/>
      <c r="H41" s="12"/>
      <c r="I41" s="13"/>
      <c r="J41" s="12"/>
      <c r="K41" s="13"/>
      <c r="L41" s="12"/>
      <c r="M41" s="13"/>
    </row>
    <row r="42" spans="1:13" ht="18" customHeight="1" x14ac:dyDescent="0.35">
      <c r="A42" s="131"/>
      <c r="B42" s="129"/>
      <c r="C42" s="129"/>
      <c r="D42" s="129"/>
      <c r="E42" s="8" t="s">
        <v>48</v>
      </c>
      <c r="F42" s="8"/>
      <c r="G42" s="9"/>
      <c r="H42" s="8"/>
      <c r="I42" s="9"/>
      <c r="J42" s="8"/>
      <c r="K42" s="9"/>
      <c r="L42" s="8"/>
      <c r="M42" s="9"/>
    </row>
    <row r="43" spans="1:13" ht="18" customHeight="1" x14ac:dyDescent="0.35">
      <c r="A43" s="132"/>
      <c r="B43" s="130"/>
      <c r="C43" s="130"/>
      <c r="D43" s="130"/>
      <c r="E43" s="12" t="s">
        <v>49</v>
      </c>
      <c r="F43" s="12"/>
      <c r="G43" s="13"/>
      <c r="H43" s="12"/>
      <c r="I43" s="13"/>
      <c r="J43" s="12"/>
      <c r="K43" s="13"/>
      <c r="L43" s="12"/>
      <c r="M43" s="13"/>
    </row>
    <row r="44" spans="1:13" ht="18" customHeight="1" x14ac:dyDescent="0.35">
      <c r="A44" s="131"/>
      <c r="B44" s="129"/>
      <c r="C44" s="129"/>
      <c r="D44" s="129"/>
      <c r="E44" s="8" t="s">
        <v>48</v>
      </c>
      <c r="F44" s="8"/>
      <c r="G44" s="9"/>
      <c r="H44" s="8"/>
      <c r="I44" s="9"/>
      <c r="J44" s="8"/>
      <c r="K44" s="9"/>
      <c r="L44" s="8"/>
      <c r="M44" s="9"/>
    </row>
    <row r="45" spans="1:13" ht="18" customHeight="1" x14ac:dyDescent="0.35">
      <c r="A45" s="132"/>
      <c r="B45" s="130"/>
      <c r="C45" s="130"/>
      <c r="D45" s="130"/>
      <c r="E45" s="12" t="s">
        <v>49</v>
      </c>
      <c r="F45" s="12"/>
      <c r="G45" s="13"/>
      <c r="H45" s="12"/>
      <c r="I45" s="13"/>
      <c r="J45" s="12"/>
      <c r="K45" s="13"/>
      <c r="L45" s="12"/>
      <c r="M45" s="13"/>
    </row>
  </sheetData>
  <mergeCells count="85">
    <mergeCell ref="A36:A37"/>
    <mergeCell ref="A38:A39"/>
    <mergeCell ref="B32:B33"/>
    <mergeCell ref="B30:B31"/>
    <mergeCell ref="B42:B43"/>
    <mergeCell ref="B34:B35"/>
    <mergeCell ref="B36:B37"/>
    <mergeCell ref="B38:B39"/>
    <mergeCell ref="B44:B45"/>
    <mergeCell ref="A40:A41"/>
    <mergeCell ref="A44:A45"/>
    <mergeCell ref="A42:A43"/>
    <mergeCell ref="A16:A17"/>
    <mergeCell ref="A18:A19"/>
    <mergeCell ref="A20:A21"/>
    <mergeCell ref="B40:B41"/>
    <mergeCell ref="A30:A31"/>
    <mergeCell ref="A32:A33"/>
    <mergeCell ref="A34:A35"/>
    <mergeCell ref="B20:B21"/>
    <mergeCell ref="B22:B23"/>
    <mergeCell ref="B24:B25"/>
    <mergeCell ref="B26:B27"/>
    <mergeCell ref="B28:B29"/>
    <mergeCell ref="D32:D33"/>
    <mergeCell ref="D34:D35"/>
    <mergeCell ref="D26:D27"/>
    <mergeCell ref="C30:C31"/>
    <mergeCell ref="C28:C29"/>
    <mergeCell ref="C32:C33"/>
    <mergeCell ref="C34:C35"/>
    <mergeCell ref="D28:D29"/>
    <mergeCell ref="D30:D31"/>
    <mergeCell ref="D40:D41"/>
    <mergeCell ref="D42:D43"/>
    <mergeCell ref="D44:D45"/>
    <mergeCell ref="D36:D37"/>
    <mergeCell ref="D38:D39"/>
    <mergeCell ref="C20:C21"/>
    <mergeCell ref="C22:C23"/>
    <mergeCell ref="C44:C45"/>
    <mergeCell ref="C36:C37"/>
    <mergeCell ref="C38:C39"/>
    <mergeCell ref="C40:C41"/>
    <mergeCell ref="C42:C43"/>
    <mergeCell ref="C24:C25"/>
    <mergeCell ref="C26:C27"/>
    <mergeCell ref="D20:D21"/>
    <mergeCell ref="D22:D23"/>
    <mergeCell ref="D24:D25"/>
    <mergeCell ref="B6:B7"/>
    <mergeCell ref="D8:D9"/>
    <mergeCell ref="D10:D11"/>
    <mergeCell ref="D12:D13"/>
    <mergeCell ref="D14:D15"/>
    <mergeCell ref="C6:C7"/>
    <mergeCell ref="C8:C9"/>
    <mergeCell ref="C10:C11"/>
    <mergeCell ref="C12:C13"/>
    <mergeCell ref="C14:C15"/>
    <mergeCell ref="B8:B9"/>
    <mergeCell ref="B10:B11"/>
    <mergeCell ref="B12:B13"/>
    <mergeCell ref="L3:M3"/>
    <mergeCell ref="L2:M2"/>
    <mergeCell ref="A1:O1"/>
    <mergeCell ref="D16:D17"/>
    <mergeCell ref="D18:D19"/>
    <mergeCell ref="B14:B15"/>
    <mergeCell ref="D6:D7"/>
    <mergeCell ref="C16:C17"/>
    <mergeCell ref="C18:C19"/>
    <mergeCell ref="B16:B17"/>
    <mergeCell ref="B18:B19"/>
    <mergeCell ref="A6:A7"/>
    <mergeCell ref="A8:A9"/>
    <mergeCell ref="A10:A11"/>
    <mergeCell ref="A12:A13"/>
    <mergeCell ref="A14:A15"/>
    <mergeCell ref="F2:G2"/>
    <mergeCell ref="F3:G3"/>
    <mergeCell ref="H2:I2"/>
    <mergeCell ref="H3:I3"/>
    <mergeCell ref="J2:K2"/>
    <mergeCell ref="J3:K3"/>
  </mergeCells>
  <conditionalFormatting sqref="F40:F45 F6:F35 H6:H35 J6:J35 L6:L35">
    <cfRule type="cellIs" dxfId="35" priority="34" operator="equal">
      <formula>3</formula>
    </cfRule>
    <cfRule type="cellIs" dxfId="34" priority="36" operator="equal">
      <formula>2</formula>
    </cfRule>
    <cfRule type="cellIs" dxfId="33" priority="40" operator="equal">
      <formula>1</formula>
    </cfRule>
  </conditionalFormatting>
  <conditionalFormatting sqref="H40:H45">
    <cfRule type="cellIs" dxfId="32" priority="31" operator="equal">
      <formula>3</formula>
    </cfRule>
    <cfRule type="cellIs" dxfId="31" priority="32" operator="equal">
      <formula>2</formula>
    </cfRule>
    <cfRule type="cellIs" dxfId="30" priority="33" operator="equal">
      <formula>1</formula>
    </cfRule>
  </conditionalFormatting>
  <conditionalFormatting sqref="J40:J45">
    <cfRule type="cellIs" dxfId="29" priority="28" operator="equal">
      <formula>3</formula>
    </cfRule>
    <cfRule type="cellIs" dxfId="28" priority="29" operator="equal">
      <formula>2</formula>
    </cfRule>
    <cfRule type="cellIs" dxfId="27" priority="30" operator="equal">
      <formula>1</formula>
    </cfRule>
  </conditionalFormatting>
  <conditionalFormatting sqref="L40:L45">
    <cfRule type="cellIs" dxfId="26" priority="25" operator="equal">
      <formula>3</formula>
    </cfRule>
    <cfRule type="cellIs" dxfId="25" priority="26" operator="equal">
      <formula>2</formula>
    </cfRule>
    <cfRule type="cellIs" dxfId="24" priority="27" operator="equal">
      <formula>1</formula>
    </cfRule>
  </conditionalFormatting>
  <conditionalFormatting sqref="F36:F39">
    <cfRule type="cellIs" dxfId="23" priority="22" operator="equal">
      <formula>3</formula>
    </cfRule>
    <cfRule type="cellIs" dxfId="22" priority="23" operator="equal">
      <formula>2</formula>
    </cfRule>
    <cfRule type="cellIs" dxfId="21" priority="24" operator="equal">
      <formula>1</formula>
    </cfRule>
  </conditionalFormatting>
  <conditionalFormatting sqref="H36:H39">
    <cfRule type="cellIs" dxfId="20" priority="19" operator="equal">
      <formula>3</formula>
    </cfRule>
    <cfRule type="cellIs" dxfId="19" priority="20" operator="equal">
      <formula>2</formula>
    </cfRule>
    <cfRule type="cellIs" dxfId="18" priority="21" operator="equal">
      <formula>1</formula>
    </cfRule>
  </conditionalFormatting>
  <conditionalFormatting sqref="J36:J39">
    <cfRule type="cellIs" dxfId="17" priority="16" operator="equal">
      <formula>3</formula>
    </cfRule>
    <cfRule type="cellIs" dxfId="16" priority="17" operator="equal">
      <formula>2</formula>
    </cfRule>
    <cfRule type="cellIs" dxfId="15" priority="18" operator="equal">
      <formula>1</formula>
    </cfRule>
  </conditionalFormatting>
  <conditionalFormatting sqref="L36:L39">
    <cfRule type="cellIs" dxfId="14" priority="13" operator="equal">
      <formula>3</formula>
    </cfRule>
    <cfRule type="cellIs" dxfId="13" priority="14" operator="equal">
      <formula>2</formula>
    </cfRule>
    <cfRule type="cellIs" dxfId="12" priority="15" operator="equal">
      <formula>1</formula>
    </cfRule>
  </conditionalFormatting>
  <conditionalFormatting sqref="L32:L33">
    <cfRule type="cellIs" dxfId="11" priority="1" operator="equal">
      <formula>3</formula>
    </cfRule>
    <cfRule type="cellIs" dxfId="10" priority="2" operator="equal">
      <formula>2</formula>
    </cfRule>
    <cfRule type="cellIs" dxfId="9" priority="3" operator="equal">
      <formula>1</formula>
    </cfRule>
  </conditionalFormatting>
  <conditionalFormatting sqref="F32:F33">
    <cfRule type="cellIs" dxfId="8" priority="10" operator="equal">
      <formula>3</formula>
    </cfRule>
    <cfRule type="cellIs" dxfId="7" priority="11" operator="equal">
      <formula>2</formula>
    </cfRule>
    <cfRule type="cellIs" dxfId="6" priority="12" operator="equal">
      <formula>1</formula>
    </cfRule>
  </conditionalFormatting>
  <conditionalFormatting sqref="H32:H33">
    <cfRule type="cellIs" dxfId="5" priority="7" operator="equal">
      <formula>3</formula>
    </cfRule>
    <cfRule type="cellIs" dxfId="4" priority="8" operator="equal">
      <formula>2</formula>
    </cfRule>
    <cfRule type="cellIs" dxfId="3" priority="9" operator="equal">
      <formula>1</formula>
    </cfRule>
  </conditionalFormatting>
  <conditionalFormatting sqref="J32:J33">
    <cfRule type="cellIs" dxfId="2" priority="4" operator="equal">
      <formula>3</formula>
    </cfRule>
    <cfRule type="cellIs" dxfId="1" priority="5" operator="equal">
      <formula>2</formula>
    </cfRule>
    <cfRule type="cellIs" dxfId="0" priority="6" operator="equal">
      <formula>1</formula>
    </cfRule>
  </conditionalFormatting>
  <dataValidations count="2">
    <dataValidation type="list" showInputMessage="1" showErrorMessage="1" promptTitle="Score" sqref="F6:F45">
      <formula1>$O$3:$O$5</formula1>
    </dataValidation>
    <dataValidation type="list" allowBlank="1" showInputMessage="1" showErrorMessage="1" promptTitle="Score" sqref="H6:H45 L6:L45 J6:J45">
      <formula1>$O$3:$O$5</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26" zoomScale="89" zoomScaleNormal="89" zoomScalePageLayoutView="89" workbookViewId="0">
      <selection activeCell="A44" sqref="A42:XFD44"/>
    </sheetView>
  </sheetViews>
  <sheetFormatPr defaultColWidth="8.85546875" defaultRowHeight="15.9" x14ac:dyDescent="0.45"/>
  <cols>
    <col min="1" max="1" width="48.85546875" customWidth="1"/>
    <col min="2" max="2" width="13.85546875" customWidth="1"/>
    <col min="3" max="3" width="12.140625" customWidth="1"/>
    <col min="4" max="4" width="12.5" customWidth="1"/>
    <col min="5" max="5" width="10.35546875" customWidth="1"/>
    <col min="7" max="7" width="57" customWidth="1"/>
  </cols>
  <sheetData>
    <row r="1" spans="1:7" ht="26.15" x14ac:dyDescent="0.7">
      <c r="A1" s="138" t="s">
        <v>131</v>
      </c>
      <c r="B1" s="138"/>
      <c r="C1" s="138"/>
      <c r="D1" s="138"/>
      <c r="E1" s="138"/>
      <c r="G1" s="75"/>
    </row>
    <row r="2" spans="1:7" ht="22.5" customHeight="1" x14ac:dyDescent="0.45">
      <c r="A2" s="84" t="s">
        <v>130</v>
      </c>
      <c r="B2" s="83" t="s">
        <v>47</v>
      </c>
      <c r="C2" s="83" t="s">
        <v>52</v>
      </c>
      <c r="D2" s="83" t="s">
        <v>53</v>
      </c>
      <c r="E2" s="83" t="s">
        <v>55</v>
      </c>
      <c r="G2" s="83" t="s">
        <v>144</v>
      </c>
    </row>
    <row r="3" spans="1:7" x14ac:dyDescent="0.45">
      <c r="A3" s="70" t="str">
        <f>(Scorecard!B6)</f>
        <v>Diagnosis: HIV</v>
      </c>
      <c r="B3">
        <f>(Scorecard!F6)</f>
        <v>3</v>
      </c>
      <c r="C3">
        <f>(Scorecard!H6)</f>
        <v>3</v>
      </c>
      <c r="D3">
        <f>(Scorecard!J6)</f>
        <v>3</v>
      </c>
      <c r="E3">
        <f>(Scorecard!L6)</f>
        <v>3</v>
      </c>
      <c r="G3" s="93">
        <f>SUM(B3:E16)/(SUM(B22:E22)*3)</f>
        <v>0.9821428571428571</v>
      </c>
    </row>
    <row r="4" spans="1:7" x14ac:dyDescent="0.45">
      <c r="A4" s="70" t="str">
        <f>(Scorecard!B8)</f>
        <v>Encounter, Performed: Face-to-Face Interaction</v>
      </c>
      <c r="B4">
        <f>(Scorecard!F8)</f>
        <v>3</v>
      </c>
      <c r="C4">
        <f>(Scorecard!H8)</f>
        <v>3</v>
      </c>
      <c r="D4">
        <f>(Scorecard!J8)</f>
        <v>2</v>
      </c>
      <c r="E4">
        <f>(Scorecard!L8)</f>
        <v>3</v>
      </c>
    </row>
    <row r="5" spans="1:7" x14ac:dyDescent="0.45">
      <c r="A5" s="70" t="str">
        <f>(Scorecard!B10)</f>
        <v>Encounter, Performed: Office Visit</v>
      </c>
      <c r="B5">
        <f>(Scorecard!F10)</f>
        <v>3</v>
      </c>
      <c r="C5">
        <f>(Scorecard!H10)</f>
        <v>3</v>
      </c>
      <c r="D5">
        <f>(Scorecard!J10)</f>
        <v>3</v>
      </c>
      <c r="E5">
        <f>(Scorecard!L10)</f>
        <v>3</v>
      </c>
    </row>
    <row r="6" spans="1:7" x14ac:dyDescent="0.45">
      <c r="A6" s="70" t="str">
        <f>(Scorecard!B12)</f>
        <v>Encounter, Performed: Outpatient Consultation</v>
      </c>
      <c r="B6">
        <f>(Scorecard!F12)</f>
        <v>3</v>
      </c>
      <c r="C6">
        <f>(Scorecard!H12)</f>
        <v>3</v>
      </c>
      <c r="D6">
        <f>(Scorecard!J12)</f>
        <v>3</v>
      </c>
      <c r="E6">
        <f>(Scorecard!L12)</f>
        <v>3</v>
      </c>
    </row>
    <row r="7" spans="1:7" ht="31.75" x14ac:dyDescent="0.45">
      <c r="A7" s="70" t="str">
        <f>(Scorecard!B14)</f>
        <v>Encounter, Performed: Preventive Care - Established Office Visit, 0 to 17</v>
      </c>
      <c r="B7">
        <f>(Scorecard!F14)</f>
        <v>3</v>
      </c>
      <c r="C7">
        <f>(Scorecard!H14)</f>
        <v>3</v>
      </c>
      <c r="D7">
        <f>(Scorecard!J14)</f>
        <v>3</v>
      </c>
      <c r="E7">
        <f>(Scorecard!L14)</f>
        <v>3</v>
      </c>
    </row>
    <row r="8" spans="1:7" ht="31.75" x14ac:dyDescent="0.45">
      <c r="A8" s="70" t="str">
        <f>(Scorecard!B16)</f>
        <v>Encounter, Performed: Preventive Care Services - Established Office Visit, 18 and Up</v>
      </c>
      <c r="B8">
        <f>(Scorecard!F16)</f>
        <v>3</v>
      </c>
      <c r="C8">
        <f>(Scorecard!H16)</f>
        <v>3</v>
      </c>
      <c r="D8">
        <f>(Scorecard!J16)</f>
        <v>3</v>
      </c>
      <c r="E8">
        <f>(Scorecard!L16)</f>
        <v>3</v>
      </c>
    </row>
    <row r="9" spans="1:7" ht="31.75" x14ac:dyDescent="0.45">
      <c r="A9" s="70" t="str">
        <f>(Scorecard!B18)</f>
        <v>Encounter, Performed: Preventive Care Services-Initial Office Visit, 18 and Up</v>
      </c>
      <c r="B9">
        <f>(Scorecard!F18)</f>
        <v>3</v>
      </c>
      <c r="C9">
        <f>(Scorecard!H18)</f>
        <v>3</v>
      </c>
      <c r="D9">
        <f>(Scorecard!J18)</f>
        <v>3</v>
      </c>
      <c r="E9">
        <f>(Scorecard!L18)</f>
        <v>3</v>
      </c>
    </row>
    <row r="10" spans="1:7" ht="31.75" x14ac:dyDescent="0.45">
      <c r="A10" s="70" t="str">
        <f>(Scorecard!B20)</f>
        <v>Encounter, Performed: Preventive Care- Initial Office Visit, 0 to 17</v>
      </c>
      <c r="B10">
        <f>(Scorecard!F20)</f>
        <v>3</v>
      </c>
      <c r="C10">
        <f>(Scorecard!H20)</f>
        <v>3</v>
      </c>
      <c r="D10">
        <f>(Scorecard!J20)</f>
        <v>3</v>
      </c>
      <c r="E10">
        <f>(Scorecard!L20)</f>
        <v>3</v>
      </c>
    </row>
    <row r="11" spans="1:7" x14ac:dyDescent="0.45">
      <c r="A11" s="70" t="str">
        <f>(Scorecard!B22)</f>
        <v>Patient Characteristic Birthdate</v>
      </c>
      <c r="B11">
        <f>(Scorecard!F22)</f>
        <v>3</v>
      </c>
      <c r="C11">
        <f>(Scorecard!H22)</f>
        <v>3</v>
      </c>
      <c r="D11">
        <f>(Scorecard!J22)</f>
        <v>3</v>
      </c>
      <c r="E11">
        <f>(Scorecard!L22)</f>
        <v>3</v>
      </c>
    </row>
    <row r="12" spans="1:7" x14ac:dyDescent="0.45">
      <c r="A12" s="70" t="str">
        <f>(Scorecard!B24)</f>
        <v>Patient Characteristic Sex</v>
      </c>
      <c r="B12">
        <f>(Scorecard!F24)</f>
        <v>3</v>
      </c>
      <c r="C12">
        <f>(Scorecard!H24)</f>
        <v>3</v>
      </c>
      <c r="D12">
        <f>(Scorecard!J24)</f>
        <v>3</v>
      </c>
      <c r="E12">
        <f>(Scorecard!L24)</f>
        <v>3</v>
      </c>
    </row>
    <row r="13" spans="1:7" x14ac:dyDescent="0.45">
      <c r="A13" s="70" t="str">
        <f>(Scorecard!B26)</f>
        <v>Patient Characteristic Race</v>
      </c>
      <c r="B13">
        <f>(Scorecard!F26)</f>
        <v>3</v>
      </c>
      <c r="C13">
        <f>(Scorecard!H26)</f>
        <v>3</v>
      </c>
      <c r="D13">
        <f>(Scorecard!J26)</f>
        <v>3</v>
      </c>
      <c r="E13">
        <f>(Scorecard!L26)</f>
        <v>3</v>
      </c>
    </row>
    <row r="14" spans="1:7" x14ac:dyDescent="0.45">
      <c r="A14" s="70" t="str">
        <f>(Scorecard!B28)</f>
        <v>Patient Characteristic Ethnicity</v>
      </c>
      <c r="B14">
        <f>(Scorecard!F28)</f>
        <v>3</v>
      </c>
      <c r="C14">
        <f>(Scorecard!H28)</f>
        <v>3</v>
      </c>
      <c r="D14">
        <f>(Scorecard!J28)</f>
        <v>3</v>
      </c>
      <c r="E14">
        <f>(Scorecard!L28)</f>
        <v>3</v>
      </c>
    </row>
    <row r="15" spans="1:7" x14ac:dyDescent="0.45">
      <c r="A15" s="70" t="str">
        <f>(Scorecard!B30)</f>
        <v>Patient Characteristic Payer</v>
      </c>
      <c r="B15">
        <f>(Scorecard!F30)</f>
        <v>3</v>
      </c>
      <c r="C15">
        <f>(Scorecard!H30)</f>
        <v>3</v>
      </c>
      <c r="D15">
        <f>(Scorecard!J30)</f>
        <v>2</v>
      </c>
      <c r="E15">
        <f>(Scorecard!L30)</f>
        <v>3</v>
      </c>
    </row>
    <row r="16" spans="1:7" x14ac:dyDescent="0.45">
      <c r="A16" s="70" t="str">
        <f>(Scorecard!B32)</f>
        <v>Patient Characteristic Expired</v>
      </c>
      <c r="B16">
        <f>(Scorecard!F32)</f>
        <v>3</v>
      </c>
      <c r="C16">
        <f>(Scorecard!H32)</f>
        <v>2</v>
      </c>
      <c r="D16">
        <f>(Scorecard!J32)</f>
        <v>3</v>
      </c>
      <c r="E16">
        <f>(Scorecard!L32)</f>
        <v>3</v>
      </c>
    </row>
    <row r="17" spans="1:7" x14ac:dyDescent="0.45">
      <c r="A17" s="70"/>
    </row>
    <row r="18" spans="1:7" ht="31.75" x14ac:dyDescent="0.7">
      <c r="A18" s="85" t="s">
        <v>143</v>
      </c>
      <c r="B18" s="86" t="s">
        <v>136</v>
      </c>
      <c r="C18" s="86" t="s">
        <v>133</v>
      </c>
      <c r="D18" s="86" t="s">
        <v>134</v>
      </c>
      <c r="E18" s="86" t="s">
        <v>135</v>
      </c>
    </row>
    <row r="19" spans="1:7" hidden="1" x14ac:dyDescent="0.45">
      <c r="A19" s="65" t="s">
        <v>137</v>
      </c>
      <c r="B19">
        <f>SUM(B3:B7)</f>
        <v>15</v>
      </c>
      <c r="C19">
        <f>SUM(C3:C7)</f>
        <v>15</v>
      </c>
      <c r="D19">
        <f>SUM(D3:D7)</f>
        <v>14</v>
      </c>
      <c r="E19">
        <f>SUM(E3:E7)</f>
        <v>15</v>
      </c>
    </row>
    <row r="20" spans="1:7" x14ac:dyDescent="0.45">
      <c r="A20" s="66" t="s">
        <v>138</v>
      </c>
      <c r="B20" s="82">
        <f>AVERAGEIF(B3:B16, "&gt;0")</f>
        <v>3</v>
      </c>
      <c r="C20" s="82">
        <f>AVERAGEIF(C3:C16, "&gt;0")</f>
        <v>2.9285714285714284</v>
      </c>
      <c r="D20" s="82">
        <f>AVERAGEIF(D3:D16, "&gt;0")</f>
        <v>2.8571428571428572</v>
      </c>
      <c r="E20" s="82">
        <f>AVERAGEIF(E3:E16, "&gt;0")</f>
        <v>3</v>
      </c>
    </row>
    <row r="21" spans="1:7" x14ac:dyDescent="0.45">
      <c r="A21" s="66" t="s">
        <v>139</v>
      </c>
      <c r="B21">
        <f>COUNTIF(B3:B16,"3")</f>
        <v>14</v>
      </c>
      <c r="C21">
        <f>COUNTIF(C3:C16,"3")</f>
        <v>13</v>
      </c>
      <c r="D21">
        <f>COUNTIF(D3:D16,"3")</f>
        <v>12</v>
      </c>
      <c r="E21">
        <f>COUNTIF(E3:E16,"3")</f>
        <v>14</v>
      </c>
    </row>
    <row r="22" spans="1:7" x14ac:dyDescent="0.45">
      <c r="A22" s="66" t="s">
        <v>140</v>
      </c>
      <c r="B22">
        <f>COUNTIF(A3:A16,"&lt;&gt;0")</f>
        <v>14</v>
      </c>
      <c r="C22">
        <f>COUNTIF(B3:B16,"&lt;&gt;0")</f>
        <v>14</v>
      </c>
      <c r="D22">
        <f>COUNTIF(C3:C16,"&lt;&gt;0")</f>
        <v>14</v>
      </c>
      <c r="E22">
        <f>COUNTIF(D3:D16,"&lt;&gt;0")</f>
        <v>14</v>
      </c>
    </row>
    <row r="23" spans="1:7" ht="18.75" customHeight="1" thickBot="1" x14ac:dyDescent="0.5">
      <c r="A23" s="69" t="s">
        <v>141</v>
      </c>
      <c r="B23" s="68">
        <f>SUM(B21/B22)</f>
        <v>1</v>
      </c>
      <c r="C23" s="68">
        <f>SUM(C21/C22)</f>
        <v>0.9285714285714286</v>
      </c>
      <c r="D23" s="68">
        <f>SUM(D21/D22)</f>
        <v>0.8571428571428571</v>
      </c>
      <c r="E23" s="68">
        <f>SUM(E21/E22)</f>
        <v>1</v>
      </c>
      <c r="F23" s="67"/>
    </row>
    <row r="24" spans="1:7" ht="16.3" thickTop="1" x14ac:dyDescent="0.45">
      <c r="A24" s="64"/>
    </row>
    <row r="25" spans="1:7" ht="15.75" customHeight="1" thickBot="1" x14ac:dyDescent="0.5">
      <c r="A25" s="67"/>
      <c r="B25" s="67"/>
      <c r="C25" s="67"/>
      <c r="D25" s="67"/>
      <c r="E25" s="67"/>
      <c r="F25" s="67"/>
      <c r="G25" s="67"/>
    </row>
    <row r="26" spans="1:7" ht="26.6" thickTop="1" x14ac:dyDescent="0.7">
      <c r="A26" s="137" t="s">
        <v>132</v>
      </c>
      <c r="B26" s="137"/>
      <c r="C26" s="137"/>
      <c r="D26" s="137"/>
      <c r="E26" s="137"/>
    </row>
    <row r="27" spans="1:7" x14ac:dyDescent="0.45">
      <c r="A27" s="87" t="s">
        <v>130</v>
      </c>
      <c r="B27" s="88" t="s">
        <v>47</v>
      </c>
      <c r="C27" s="88" t="s">
        <v>52</v>
      </c>
      <c r="D27" s="88" t="s">
        <v>53</v>
      </c>
      <c r="E27" s="88" t="s">
        <v>55</v>
      </c>
      <c r="G27" s="89" t="s">
        <v>156</v>
      </c>
    </row>
    <row r="28" spans="1:7" ht="18.75" customHeight="1" x14ac:dyDescent="0.45">
      <c r="A28" s="70" t="str">
        <f>(Scorecard!B6)</f>
        <v>Diagnosis: HIV</v>
      </c>
      <c r="B28">
        <f>(Scorecard!F7)</f>
        <v>3</v>
      </c>
      <c r="C28">
        <f>(Scorecard!H7)</f>
        <v>3</v>
      </c>
      <c r="D28">
        <f>(Scorecard!J7)</f>
        <v>3</v>
      </c>
      <c r="E28">
        <f>(Scorecard!L7)</f>
        <v>3</v>
      </c>
      <c r="G28" s="92">
        <f>SUM(B28:E41)/(SUM(B49:E49)*3)</f>
        <v>0.98809523809523814</v>
      </c>
    </row>
    <row r="29" spans="1:7" x14ac:dyDescent="0.45">
      <c r="A29" s="70" t="str">
        <f>(Scorecard!B8)</f>
        <v>Encounter, Performed: Face-to-Face Interaction</v>
      </c>
      <c r="B29">
        <f>(Scorecard!F9)</f>
        <v>3</v>
      </c>
      <c r="C29">
        <f>(Scorecard!H9)</f>
        <v>3</v>
      </c>
      <c r="D29">
        <f>(Scorecard!J9)</f>
        <v>2</v>
      </c>
      <c r="E29">
        <f>(Scorecard!L9)</f>
        <v>3</v>
      </c>
    </row>
    <row r="30" spans="1:7" x14ac:dyDescent="0.45">
      <c r="A30" s="70" t="str">
        <f>(Scorecard!B10)</f>
        <v>Encounter, Performed: Office Visit</v>
      </c>
      <c r="B30">
        <f>(Scorecard!F11)</f>
        <v>3</v>
      </c>
      <c r="C30">
        <f>(Scorecard!H11)</f>
        <v>3</v>
      </c>
      <c r="D30">
        <f>(Scorecard!J11)</f>
        <v>3</v>
      </c>
      <c r="E30">
        <f>(Scorecard!L11)</f>
        <v>3</v>
      </c>
    </row>
    <row r="31" spans="1:7" x14ac:dyDescent="0.45">
      <c r="A31" s="70" t="str">
        <f>(Scorecard!B12)</f>
        <v>Encounter, Performed: Outpatient Consultation</v>
      </c>
      <c r="B31">
        <f>(Scorecard!F13)</f>
        <v>3</v>
      </c>
      <c r="C31">
        <f>(Scorecard!H13)</f>
        <v>3</v>
      </c>
      <c r="D31">
        <f>(Scorecard!J13)</f>
        <v>3</v>
      </c>
      <c r="E31">
        <f>(Scorecard!L13)</f>
        <v>3</v>
      </c>
    </row>
    <row r="32" spans="1:7" ht="31.75" x14ac:dyDescent="0.45">
      <c r="A32" s="70" t="str">
        <f>(Scorecard!B14)</f>
        <v>Encounter, Performed: Preventive Care - Established Office Visit, 0 to 17</v>
      </c>
      <c r="B32">
        <f>(Scorecard!F15)</f>
        <v>3</v>
      </c>
      <c r="C32">
        <f>(Scorecard!H15)</f>
        <v>3</v>
      </c>
      <c r="D32">
        <f>(Scorecard!J15)</f>
        <v>3</v>
      </c>
      <c r="E32">
        <f>(Scorecard!L15)</f>
        <v>3</v>
      </c>
    </row>
    <row r="33" spans="1:5" ht="31.75" x14ac:dyDescent="0.45">
      <c r="A33" s="70" t="str">
        <f>(Scorecard!B16)</f>
        <v>Encounter, Performed: Preventive Care Services - Established Office Visit, 18 and Up</v>
      </c>
      <c r="B33">
        <f>(Scorecard!F17)</f>
        <v>3</v>
      </c>
      <c r="C33">
        <f>(Scorecard!H17)</f>
        <v>3</v>
      </c>
      <c r="D33">
        <f>(Scorecard!J17)</f>
        <v>3</v>
      </c>
      <c r="E33">
        <f>(Scorecard!L17)</f>
        <v>3</v>
      </c>
    </row>
    <row r="34" spans="1:5" ht="31.75" x14ac:dyDescent="0.45">
      <c r="A34" s="70" t="str">
        <f>(Scorecard!B18)</f>
        <v>Encounter, Performed: Preventive Care Services-Initial Office Visit, 18 and Up</v>
      </c>
      <c r="B34">
        <f>(Scorecard!F19)</f>
        <v>3</v>
      </c>
      <c r="C34">
        <f>(Scorecard!H19)</f>
        <v>3</v>
      </c>
      <c r="D34">
        <f>(Scorecard!J19)</f>
        <v>3</v>
      </c>
      <c r="E34">
        <f>(Scorecard!L19)</f>
        <v>3</v>
      </c>
    </row>
    <row r="35" spans="1:5" ht="31.75" x14ac:dyDescent="0.45">
      <c r="A35" s="70" t="str">
        <f>(Scorecard!B20)</f>
        <v>Encounter, Performed: Preventive Care- Initial Office Visit, 0 to 17</v>
      </c>
      <c r="B35">
        <f>(Scorecard!F21)</f>
        <v>3</v>
      </c>
      <c r="C35">
        <f>(Scorecard!H21)</f>
        <v>3</v>
      </c>
      <c r="D35">
        <f>(Scorecard!J21)</f>
        <v>3</v>
      </c>
      <c r="E35">
        <f>(Scorecard!L21)</f>
        <v>3</v>
      </c>
    </row>
    <row r="36" spans="1:5" x14ac:dyDescent="0.45">
      <c r="A36" s="70" t="str">
        <f>(Scorecard!B22)</f>
        <v>Patient Characteristic Birthdate</v>
      </c>
      <c r="B36">
        <f>(Scorecard!F23)</f>
        <v>3</v>
      </c>
      <c r="C36">
        <f>(Scorecard!H23)</f>
        <v>3</v>
      </c>
      <c r="D36">
        <f>(Scorecard!J23)</f>
        <v>3</v>
      </c>
      <c r="E36">
        <f>(Scorecard!L23)</f>
        <v>3</v>
      </c>
    </row>
    <row r="37" spans="1:5" x14ac:dyDescent="0.45">
      <c r="A37" s="70" t="str">
        <f>(Scorecard!B24)</f>
        <v>Patient Characteristic Sex</v>
      </c>
      <c r="B37">
        <f>(Scorecard!F25)</f>
        <v>3</v>
      </c>
      <c r="C37">
        <f>(Scorecard!H25)</f>
        <v>3</v>
      </c>
      <c r="D37">
        <f>(Scorecard!J25)</f>
        <v>3</v>
      </c>
      <c r="E37">
        <f>(Scorecard!L25)</f>
        <v>3</v>
      </c>
    </row>
    <row r="38" spans="1:5" x14ac:dyDescent="0.45">
      <c r="A38" s="70" t="str">
        <f>(Scorecard!B26)</f>
        <v>Patient Characteristic Race</v>
      </c>
      <c r="B38">
        <f>(Scorecard!F27)</f>
        <v>3</v>
      </c>
      <c r="C38">
        <f>(Scorecard!H27)</f>
        <v>3</v>
      </c>
      <c r="D38">
        <f>(Scorecard!J27)</f>
        <v>3</v>
      </c>
      <c r="E38">
        <f>(Scorecard!L27)</f>
        <v>3</v>
      </c>
    </row>
    <row r="39" spans="1:5" x14ac:dyDescent="0.45">
      <c r="A39" s="70" t="str">
        <f>(Scorecard!B28)</f>
        <v>Patient Characteristic Ethnicity</v>
      </c>
      <c r="B39">
        <f>(Scorecard!F29)</f>
        <v>3</v>
      </c>
      <c r="C39">
        <f>(Scorecard!H29)</f>
        <v>3</v>
      </c>
      <c r="D39">
        <f>(Scorecard!J29)</f>
        <v>3</v>
      </c>
      <c r="E39">
        <f>(Scorecard!L29)</f>
        <v>3</v>
      </c>
    </row>
    <row r="40" spans="1:5" x14ac:dyDescent="0.45">
      <c r="A40" s="70" t="str">
        <f>(Scorecard!B30)</f>
        <v>Patient Characteristic Payer</v>
      </c>
      <c r="B40">
        <f>(Scorecard!F31)</f>
        <v>3</v>
      </c>
      <c r="C40">
        <f>(Scorecard!H31)</f>
        <v>3</v>
      </c>
      <c r="D40">
        <f>(Scorecard!J31)</f>
        <v>3</v>
      </c>
      <c r="E40">
        <f>(Scorecard!L31)</f>
        <v>3</v>
      </c>
    </row>
    <row r="41" spans="1:5" x14ac:dyDescent="0.45">
      <c r="A41" s="70" t="str">
        <f>(Scorecard!B32)</f>
        <v>Patient Characteristic Expired</v>
      </c>
      <c r="B41">
        <f>(Scorecard!F33)</f>
        <v>3</v>
      </c>
      <c r="C41">
        <f>(Scorecard!H33)</f>
        <v>2</v>
      </c>
      <c r="D41">
        <f>(Scorecard!J33)</f>
        <v>3</v>
      </c>
      <c r="E41">
        <f>(Scorecard!L33)</f>
        <v>3</v>
      </c>
    </row>
    <row r="42" spans="1:5" x14ac:dyDescent="0.45">
      <c r="A42" s="70"/>
      <c r="B42" s="20"/>
      <c r="C42" s="20"/>
      <c r="D42" s="20"/>
      <c r="E42" s="20"/>
    </row>
    <row r="43" spans="1:5" x14ac:dyDescent="0.45">
      <c r="A43" s="70"/>
      <c r="B43" s="20"/>
      <c r="C43" s="20"/>
      <c r="D43" s="20"/>
      <c r="E43" s="20"/>
    </row>
    <row r="45" spans="1:5" ht="31.75" x14ac:dyDescent="0.7">
      <c r="A45" s="90" t="s">
        <v>142</v>
      </c>
      <c r="B45" s="91" t="s">
        <v>136</v>
      </c>
      <c r="C45" s="91" t="s">
        <v>133</v>
      </c>
      <c r="D45" s="91" t="s">
        <v>134</v>
      </c>
      <c r="E45" s="91" t="s">
        <v>135</v>
      </c>
    </row>
    <row r="46" spans="1:5" hidden="1" x14ac:dyDescent="0.45">
      <c r="A46" s="65" t="s">
        <v>137</v>
      </c>
      <c r="B46">
        <f>SUM(B28:B32)</f>
        <v>15</v>
      </c>
      <c r="C46">
        <f>SUM(C28:C32)</f>
        <v>15</v>
      </c>
      <c r="D46">
        <f>SUM(D28:D32)</f>
        <v>14</v>
      </c>
      <c r="E46">
        <f>SUM(E28:E32)</f>
        <v>15</v>
      </c>
    </row>
    <row r="47" spans="1:5" x14ac:dyDescent="0.45">
      <c r="A47" s="66" t="s">
        <v>138</v>
      </c>
      <c r="B47" s="82">
        <f>AVERAGEIF(B28:B41, "&gt;0")</f>
        <v>3</v>
      </c>
      <c r="C47" s="82">
        <f>AVERAGEIF(C28:C41, "&gt;0")</f>
        <v>2.9285714285714284</v>
      </c>
      <c r="D47" s="82">
        <f>AVERAGEIF(D28:D41, "&gt;0")</f>
        <v>2.9285714285714284</v>
      </c>
      <c r="E47" s="82">
        <f>AVERAGEIF(E28:E41, "&gt;0")</f>
        <v>3</v>
      </c>
    </row>
    <row r="48" spans="1:5" x14ac:dyDescent="0.45">
      <c r="A48" s="66" t="s">
        <v>139</v>
      </c>
      <c r="B48">
        <f>COUNTIF(B28:B41,"3")</f>
        <v>14</v>
      </c>
      <c r="C48">
        <f>COUNTIF(C28:C41,"3")</f>
        <v>13</v>
      </c>
      <c r="D48">
        <f>COUNTIF(D28:D41,"3")</f>
        <v>13</v>
      </c>
      <c r="E48">
        <f>COUNTIF(E28:E41,"3")</f>
        <v>14</v>
      </c>
    </row>
    <row r="49" spans="1:7" x14ac:dyDescent="0.45">
      <c r="A49" s="66" t="s">
        <v>140</v>
      </c>
      <c r="B49">
        <f>COUNTIF(A28:A41,"&lt;&gt;0")</f>
        <v>14</v>
      </c>
      <c r="C49">
        <f>COUNTIF(B28:B41,"&lt;&gt;0")</f>
        <v>14</v>
      </c>
      <c r="D49">
        <f>COUNTIF(C28:C41,"&lt;&gt;0")</f>
        <v>14</v>
      </c>
      <c r="E49">
        <f>COUNTIF(D28:D41,"&lt;&gt;0")</f>
        <v>14</v>
      </c>
    </row>
    <row r="50" spans="1:7" ht="16.3" thickBot="1" x14ac:dyDescent="0.5">
      <c r="A50" s="69" t="s">
        <v>141</v>
      </c>
      <c r="B50" s="68">
        <f>SUM(B48/B49)</f>
        <v>1</v>
      </c>
      <c r="C50" s="68">
        <f>SUM(C48/C49)</f>
        <v>0.9285714285714286</v>
      </c>
      <c r="D50" s="68">
        <f>SUM(D48/D49)</f>
        <v>0.9285714285714286</v>
      </c>
      <c r="E50" s="68">
        <f>SUM(E48/E49)</f>
        <v>1</v>
      </c>
      <c r="F50" s="67"/>
      <c r="G50" s="67"/>
    </row>
    <row r="51" spans="1:7" ht="16.3" thickTop="1" x14ac:dyDescent="0.45"/>
  </sheetData>
  <mergeCells count="2">
    <mergeCell ref="A26:E26"/>
    <mergeCell ref="A1:E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2" workbookViewId="0">
      <selection activeCell="A35" sqref="A35"/>
    </sheetView>
  </sheetViews>
  <sheetFormatPr defaultColWidth="8.85546875" defaultRowHeight="15.9" x14ac:dyDescent="0.45"/>
  <cols>
    <col min="1" max="1" width="21" customWidth="1"/>
    <col min="9" max="9" width="9.5" customWidth="1"/>
  </cols>
  <sheetData>
    <row r="1" spans="1:14" ht="20.6" x14ac:dyDescent="0.55000000000000004">
      <c r="A1" s="115" t="s">
        <v>116</v>
      </c>
      <c r="B1" s="115"/>
      <c r="C1" s="115"/>
      <c r="D1" s="115"/>
      <c r="E1" s="115"/>
      <c r="F1" s="115"/>
      <c r="G1" s="115"/>
      <c r="H1" s="115"/>
      <c r="I1" s="115"/>
      <c r="J1" s="60"/>
      <c r="K1" s="60"/>
      <c r="L1" s="60"/>
      <c r="M1" s="60"/>
      <c r="N1" s="60"/>
    </row>
    <row r="2" spans="1:14" x14ac:dyDescent="0.45">
      <c r="J2" s="43"/>
      <c r="K2" s="43"/>
      <c r="L2" s="43"/>
      <c r="M2" s="43"/>
      <c r="N2" s="43"/>
    </row>
    <row r="3" spans="1:14" x14ac:dyDescent="0.45">
      <c r="A3" s="46" t="s">
        <v>86</v>
      </c>
      <c r="B3" s="46"/>
      <c r="C3" s="46"/>
      <c r="D3" s="46"/>
      <c r="E3" s="46"/>
      <c r="F3" s="47"/>
      <c r="G3" s="47"/>
      <c r="H3" s="47"/>
      <c r="I3" s="47"/>
      <c r="J3" s="43"/>
      <c r="K3" s="43"/>
      <c r="L3" s="43"/>
      <c r="M3" s="43"/>
      <c r="N3" s="43"/>
    </row>
    <row r="4" spans="1:14" x14ac:dyDescent="0.45">
      <c r="A4" s="41" t="s">
        <v>48</v>
      </c>
      <c r="B4" s="42" t="s">
        <v>87</v>
      </c>
      <c r="C4" s="42"/>
      <c r="D4" s="42"/>
      <c r="E4" s="42"/>
      <c r="F4" s="19"/>
      <c r="G4" s="19"/>
      <c r="H4" s="19"/>
      <c r="I4" s="19"/>
      <c r="J4" s="43"/>
      <c r="K4" s="43"/>
      <c r="L4" s="43"/>
      <c r="M4" s="43"/>
      <c r="N4" s="43"/>
    </row>
    <row r="5" spans="1:14" x14ac:dyDescent="0.45">
      <c r="A5" s="44" t="s">
        <v>49</v>
      </c>
      <c r="B5" s="45" t="s">
        <v>88</v>
      </c>
      <c r="C5" s="45"/>
      <c r="D5" s="45"/>
      <c r="E5" s="45"/>
      <c r="F5" s="21"/>
      <c r="G5" s="21"/>
      <c r="H5" s="21"/>
      <c r="I5" s="21"/>
      <c r="J5" s="43"/>
      <c r="K5" s="43"/>
      <c r="L5" s="43"/>
      <c r="M5" s="43"/>
      <c r="N5" s="43"/>
    </row>
    <row r="6" spans="1:14" ht="16.3" thickBot="1" x14ac:dyDescent="0.5"/>
    <row r="7" spans="1:14" ht="45.75" customHeight="1" x14ac:dyDescent="0.45">
      <c r="A7" s="56" t="s">
        <v>47</v>
      </c>
      <c r="B7" s="143" t="s">
        <v>115</v>
      </c>
      <c r="C7" s="143"/>
      <c r="D7" s="143"/>
      <c r="E7" s="143"/>
      <c r="F7" s="143"/>
      <c r="G7" s="143"/>
      <c r="H7" s="143"/>
      <c r="I7" s="144"/>
    </row>
    <row r="8" spans="1:14" ht="16.3" thickBot="1" x14ac:dyDescent="0.5">
      <c r="A8" s="57" t="s">
        <v>50</v>
      </c>
      <c r="B8" s="139" t="s">
        <v>89</v>
      </c>
      <c r="C8" s="139"/>
      <c r="D8" s="139"/>
      <c r="E8" s="139"/>
      <c r="F8" s="139"/>
      <c r="G8" s="139"/>
      <c r="H8" s="139"/>
      <c r="I8" s="140"/>
    </row>
    <row r="9" spans="1:14" ht="22" customHeight="1" x14ac:dyDescent="0.45">
      <c r="A9" s="49">
        <v>3</v>
      </c>
      <c r="B9" s="50" t="s">
        <v>90</v>
      </c>
      <c r="C9" s="50"/>
      <c r="D9" s="50"/>
      <c r="E9" s="50"/>
      <c r="F9" s="50"/>
      <c r="G9" s="50"/>
      <c r="H9" s="50"/>
      <c r="I9" s="51"/>
    </row>
    <row r="10" spans="1:14" ht="22" customHeight="1" x14ac:dyDescent="0.45">
      <c r="A10" s="52">
        <v>2</v>
      </c>
      <c r="B10" s="20" t="s">
        <v>91</v>
      </c>
      <c r="C10" s="20"/>
      <c r="D10" s="20"/>
      <c r="E10" s="20"/>
      <c r="F10" s="20"/>
      <c r="G10" s="20"/>
      <c r="H10" s="20"/>
      <c r="I10" s="53"/>
    </row>
    <row r="11" spans="1:14" ht="22" customHeight="1" x14ac:dyDescent="0.45">
      <c r="A11" s="52">
        <v>1</v>
      </c>
      <c r="B11" s="20" t="s">
        <v>100</v>
      </c>
      <c r="C11" s="20"/>
      <c r="D11" s="20"/>
      <c r="E11" s="20"/>
      <c r="F11" s="20"/>
      <c r="G11" s="20"/>
      <c r="H11" s="20"/>
      <c r="I11" s="53"/>
    </row>
    <row r="12" spans="1:14" ht="16.3" thickBot="1" x14ac:dyDescent="0.5">
      <c r="A12" s="54"/>
      <c r="B12" s="48" t="s">
        <v>101</v>
      </c>
      <c r="C12" s="48"/>
      <c r="D12" s="48"/>
      <c r="E12" s="48"/>
      <c r="F12" s="48"/>
      <c r="G12" s="48"/>
      <c r="H12" s="48"/>
      <c r="I12" s="55"/>
    </row>
    <row r="13" spans="1:14" ht="16.3" thickBot="1" x14ac:dyDescent="0.5">
      <c r="A13" s="58"/>
      <c r="B13" s="58"/>
      <c r="C13" s="58"/>
      <c r="D13" s="58"/>
      <c r="E13" s="58"/>
      <c r="F13" s="58"/>
      <c r="G13" s="58"/>
      <c r="H13" s="58"/>
      <c r="I13" s="58"/>
    </row>
    <row r="14" spans="1:14" ht="43.5" customHeight="1" x14ac:dyDescent="0.45">
      <c r="A14" s="56" t="s">
        <v>52</v>
      </c>
      <c r="B14" s="141" t="s">
        <v>102</v>
      </c>
      <c r="C14" s="141"/>
      <c r="D14" s="141"/>
      <c r="E14" s="141"/>
      <c r="F14" s="141"/>
      <c r="G14" s="141"/>
      <c r="H14" s="141"/>
      <c r="I14" s="142"/>
    </row>
    <row r="15" spans="1:14" ht="16.3" thickBot="1" x14ac:dyDescent="0.5">
      <c r="A15" s="57" t="s">
        <v>50</v>
      </c>
      <c r="B15" s="139" t="s">
        <v>89</v>
      </c>
      <c r="C15" s="139"/>
      <c r="D15" s="139"/>
      <c r="E15" s="139"/>
      <c r="F15" s="139"/>
      <c r="G15" s="139"/>
      <c r="H15" s="139"/>
      <c r="I15" s="140"/>
    </row>
    <row r="16" spans="1:14" ht="22" customHeight="1" x14ac:dyDescent="0.45">
      <c r="A16" s="49">
        <v>3</v>
      </c>
      <c r="B16" s="50" t="s">
        <v>128</v>
      </c>
      <c r="C16" s="50"/>
      <c r="D16" s="50"/>
      <c r="E16" s="50"/>
      <c r="F16" s="50"/>
      <c r="G16" s="50"/>
      <c r="H16" s="50"/>
      <c r="I16" s="51"/>
    </row>
    <row r="17" spans="1:9" ht="22" customHeight="1" x14ac:dyDescent="0.45">
      <c r="A17" s="52">
        <v>2</v>
      </c>
      <c r="B17" s="63" t="s">
        <v>129</v>
      </c>
      <c r="C17" s="20"/>
      <c r="D17" s="20"/>
      <c r="E17" s="20"/>
      <c r="F17" s="20"/>
      <c r="G17" s="20"/>
      <c r="H17" s="20"/>
      <c r="I17" s="53"/>
    </row>
    <row r="18" spans="1:9" ht="22" customHeight="1" x14ac:dyDescent="0.45">
      <c r="A18" s="52"/>
      <c r="B18" s="20" t="s">
        <v>103</v>
      </c>
      <c r="C18" s="20"/>
      <c r="D18" s="20"/>
      <c r="E18" s="20"/>
      <c r="F18" s="20"/>
      <c r="G18" s="20"/>
      <c r="H18" s="20"/>
      <c r="I18" s="53"/>
    </row>
    <row r="19" spans="1:9" ht="22" customHeight="1" thickBot="1" x14ac:dyDescent="0.5">
      <c r="A19" s="57">
        <v>1</v>
      </c>
      <c r="B19" s="48" t="s">
        <v>94</v>
      </c>
      <c r="C19" s="48"/>
      <c r="D19" s="48"/>
      <c r="E19" s="48"/>
      <c r="F19" s="48"/>
      <c r="G19" s="48"/>
      <c r="H19" s="48"/>
      <c r="I19" s="55"/>
    </row>
    <row r="21" spans="1:9" x14ac:dyDescent="0.45">
      <c r="B21" t="s">
        <v>92</v>
      </c>
    </row>
    <row r="22" spans="1:9" x14ac:dyDescent="0.45">
      <c r="B22" t="s">
        <v>93</v>
      </c>
    </row>
    <row r="23" spans="1:9" x14ac:dyDescent="0.45">
      <c r="B23" t="s">
        <v>95</v>
      </c>
    </row>
    <row r="24" spans="1:9" ht="16.3" thickBot="1" x14ac:dyDescent="0.5">
      <c r="A24" s="59"/>
      <c r="B24" s="59"/>
      <c r="C24" s="59"/>
      <c r="D24" s="59"/>
      <c r="E24" s="59"/>
      <c r="F24" s="59"/>
      <c r="G24" s="59"/>
      <c r="H24" s="59"/>
      <c r="I24" s="59"/>
    </row>
    <row r="25" spans="1:9" ht="43.5" customHeight="1" x14ac:dyDescent="0.45">
      <c r="A25" s="56" t="s">
        <v>53</v>
      </c>
      <c r="B25" s="143" t="s">
        <v>96</v>
      </c>
      <c r="C25" s="143"/>
      <c r="D25" s="143"/>
      <c r="E25" s="143"/>
      <c r="F25" s="143"/>
      <c r="G25" s="143"/>
      <c r="H25" s="143"/>
      <c r="I25" s="144"/>
    </row>
    <row r="26" spans="1:9" ht="16.3" thickBot="1" x14ac:dyDescent="0.5">
      <c r="A26" s="57" t="s">
        <v>50</v>
      </c>
      <c r="B26" s="139" t="s">
        <v>104</v>
      </c>
      <c r="C26" s="139"/>
      <c r="D26" s="139"/>
      <c r="E26" s="139"/>
      <c r="F26" s="139"/>
      <c r="G26" s="139"/>
      <c r="H26" s="139"/>
      <c r="I26" s="140"/>
    </row>
    <row r="27" spans="1:9" x14ac:dyDescent="0.45">
      <c r="A27" s="49">
        <v>3</v>
      </c>
      <c r="B27" s="50" t="s">
        <v>97</v>
      </c>
      <c r="C27" s="50"/>
      <c r="D27" s="50"/>
      <c r="E27" s="50"/>
      <c r="F27" s="50"/>
      <c r="G27" s="50"/>
      <c r="H27" s="50"/>
      <c r="I27" s="51"/>
    </row>
    <row r="28" spans="1:9" x14ac:dyDescent="0.45">
      <c r="A28" s="52">
        <v>2</v>
      </c>
      <c r="B28" s="20" t="s">
        <v>105</v>
      </c>
      <c r="C28" s="20"/>
      <c r="D28" s="20"/>
      <c r="E28" s="20"/>
      <c r="F28" s="20"/>
      <c r="G28" s="20"/>
      <c r="H28" s="20"/>
      <c r="I28" s="53"/>
    </row>
    <row r="29" spans="1:9" x14ac:dyDescent="0.45">
      <c r="A29" s="52"/>
      <c r="B29" s="20" t="s">
        <v>106</v>
      </c>
      <c r="C29" s="20"/>
      <c r="D29" s="20"/>
      <c r="E29" s="20"/>
      <c r="F29" s="20"/>
      <c r="G29" s="20"/>
      <c r="H29" s="20"/>
      <c r="I29" s="53"/>
    </row>
    <row r="30" spans="1:9" x14ac:dyDescent="0.45">
      <c r="A30" s="52"/>
      <c r="B30" s="20" t="s">
        <v>107</v>
      </c>
      <c r="C30" s="20"/>
      <c r="D30" s="20"/>
      <c r="E30" s="20"/>
      <c r="F30" s="20"/>
      <c r="G30" s="20"/>
      <c r="H30" s="20"/>
      <c r="I30" s="53"/>
    </row>
    <row r="31" spans="1:9" ht="16.3" thickBot="1" x14ac:dyDescent="0.5">
      <c r="A31" s="57">
        <v>1</v>
      </c>
      <c r="B31" s="48" t="s">
        <v>98</v>
      </c>
      <c r="C31" s="48"/>
      <c r="D31" s="48"/>
      <c r="E31" s="48"/>
      <c r="F31" s="48"/>
      <c r="G31" s="48"/>
      <c r="H31" s="48"/>
      <c r="I31" s="55"/>
    </row>
    <row r="32" spans="1:9" ht="16.3" thickBot="1" x14ac:dyDescent="0.5">
      <c r="A32" s="59"/>
      <c r="B32" s="59"/>
      <c r="C32" s="59"/>
      <c r="D32" s="59"/>
      <c r="E32" s="59"/>
      <c r="F32" s="59"/>
      <c r="G32" s="59"/>
      <c r="H32" s="59"/>
      <c r="I32" s="59"/>
    </row>
    <row r="33" spans="1:11" ht="52.5" customHeight="1" x14ac:dyDescent="0.45">
      <c r="A33" s="56" t="s">
        <v>55</v>
      </c>
      <c r="B33" s="141" t="s">
        <v>56</v>
      </c>
      <c r="C33" s="141"/>
      <c r="D33" s="141"/>
      <c r="E33" s="141"/>
      <c r="F33" s="141"/>
      <c r="G33" s="141"/>
      <c r="H33" s="141"/>
      <c r="I33" s="142"/>
    </row>
    <row r="34" spans="1:11" ht="16.3" thickBot="1" x14ac:dyDescent="0.5">
      <c r="A34" s="57" t="s">
        <v>50</v>
      </c>
      <c r="B34" s="139" t="s">
        <v>104</v>
      </c>
      <c r="C34" s="139"/>
      <c r="D34" s="139"/>
      <c r="E34" s="139"/>
      <c r="F34" s="139"/>
      <c r="G34" s="139"/>
      <c r="H34" s="139"/>
      <c r="I34" s="140"/>
    </row>
    <row r="35" spans="1:11" x14ac:dyDescent="0.45">
      <c r="A35" s="49">
        <v>3</v>
      </c>
      <c r="B35" s="50" t="s">
        <v>108</v>
      </c>
      <c r="C35" s="50"/>
      <c r="D35" s="50"/>
      <c r="E35" s="50"/>
      <c r="F35" s="50"/>
      <c r="G35" s="50"/>
      <c r="H35" s="50"/>
      <c r="I35" s="51"/>
    </row>
    <row r="36" spans="1:11" x14ac:dyDescent="0.45">
      <c r="A36" s="52"/>
      <c r="B36" s="20" t="s">
        <v>109</v>
      </c>
      <c r="C36" s="20"/>
      <c r="D36" s="20"/>
      <c r="E36" s="20"/>
      <c r="F36" s="20"/>
      <c r="G36" s="20"/>
      <c r="H36" s="20"/>
      <c r="I36" s="53"/>
    </row>
    <row r="37" spans="1:11" x14ac:dyDescent="0.45">
      <c r="A37" s="52"/>
      <c r="B37" s="20" t="s">
        <v>110</v>
      </c>
      <c r="C37" s="20"/>
      <c r="D37" s="20"/>
      <c r="E37" s="20"/>
      <c r="F37" s="20"/>
      <c r="G37" s="20"/>
      <c r="H37" s="20"/>
      <c r="I37" s="53"/>
    </row>
    <row r="38" spans="1:11" x14ac:dyDescent="0.45">
      <c r="A38" s="52">
        <v>2</v>
      </c>
      <c r="B38" s="20" t="s">
        <v>111</v>
      </c>
      <c r="C38" s="20"/>
      <c r="D38" s="20"/>
      <c r="E38" s="20"/>
      <c r="F38" s="20"/>
      <c r="G38" s="20"/>
      <c r="H38" s="20"/>
      <c r="I38" s="53"/>
    </row>
    <row r="39" spans="1:11" x14ac:dyDescent="0.45">
      <c r="A39" s="52"/>
      <c r="B39" s="20" t="s">
        <v>113</v>
      </c>
      <c r="C39" s="20"/>
      <c r="D39" s="20"/>
      <c r="E39" s="20"/>
      <c r="F39" s="20"/>
      <c r="G39" s="20"/>
      <c r="H39" s="20"/>
      <c r="I39" s="53"/>
    </row>
    <row r="40" spans="1:11" x14ac:dyDescent="0.45">
      <c r="A40" s="52"/>
      <c r="B40" s="20" t="s">
        <v>112</v>
      </c>
      <c r="C40" s="20"/>
      <c r="D40" s="20"/>
      <c r="E40" s="20"/>
      <c r="F40" s="20"/>
      <c r="G40" s="20"/>
      <c r="H40" s="20"/>
      <c r="I40" s="53"/>
    </row>
    <row r="41" spans="1:11" x14ac:dyDescent="0.45">
      <c r="A41" s="52">
        <v>1</v>
      </c>
      <c r="B41" s="20" t="s">
        <v>119</v>
      </c>
      <c r="C41" s="20"/>
      <c r="D41" s="20"/>
      <c r="E41" s="20"/>
      <c r="F41" s="20"/>
      <c r="G41" s="20"/>
      <c r="H41" s="20"/>
      <c r="I41" s="53"/>
      <c r="K41" s="61"/>
    </row>
    <row r="42" spans="1:11" ht="16.3" thickBot="1" x14ac:dyDescent="0.5">
      <c r="A42" s="54"/>
      <c r="B42" s="48" t="s">
        <v>114</v>
      </c>
      <c r="C42" s="48"/>
      <c r="D42" s="48"/>
      <c r="E42" s="48"/>
      <c r="F42" s="48"/>
      <c r="G42" s="48"/>
      <c r="H42" s="48"/>
      <c r="I42" s="55"/>
    </row>
    <row r="44" spans="1:11" x14ac:dyDescent="0.45">
      <c r="B44" t="s">
        <v>99</v>
      </c>
    </row>
  </sheetData>
  <mergeCells count="9">
    <mergeCell ref="B26:I26"/>
    <mergeCell ref="B33:I33"/>
    <mergeCell ref="B34:I34"/>
    <mergeCell ref="A1:I1"/>
    <mergeCell ref="B7:I7"/>
    <mergeCell ref="B8:I8"/>
    <mergeCell ref="B14:I14"/>
    <mergeCell ref="B15:I15"/>
    <mergeCell ref="B25:I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election activeCell="A13" sqref="A13"/>
    </sheetView>
  </sheetViews>
  <sheetFormatPr defaultColWidth="9" defaultRowHeight="12" x14ac:dyDescent="0.35"/>
  <cols>
    <col min="1" max="1" width="42.5" style="2" customWidth="1"/>
    <col min="2" max="2" width="45.2109375" style="2" customWidth="1"/>
    <col min="3" max="3" width="18.140625" style="2" customWidth="1"/>
    <col min="4" max="4" width="18.140625" style="73" customWidth="1"/>
    <col min="5" max="5" width="29.35546875" style="2" customWidth="1"/>
    <col min="6" max="14" width="9" style="2"/>
    <col min="15" max="15" width="0" style="2" hidden="1" customWidth="1"/>
    <col min="16" max="16384" width="9" style="2"/>
  </cols>
  <sheetData>
    <row r="1" spans="1:15" ht="18.45" x14ac:dyDescent="0.5">
      <c r="A1" s="117" t="str">
        <f>+Overview!A1</f>
        <v>Measure Title: HIV Medical Visit Frequency</v>
      </c>
      <c r="B1" s="117"/>
      <c r="C1" s="117"/>
      <c r="D1" s="117"/>
      <c r="E1" s="117"/>
      <c r="F1" s="117"/>
      <c r="G1" s="117"/>
      <c r="H1" s="117"/>
      <c r="I1" s="117"/>
      <c r="J1" s="117"/>
      <c r="K1" s="117"/>
      <c r="L1" s="117"/>
      <c r="M1" s="117"/>
      <c r="N1" s="117"/>
      <c r="O1" s="117"/>
    </row>
    <row r="3" spans="1:15" x14ac:dyDescent="0.35">
      <c r="A3" s="17" t="s">
        <v>58</v>
      </c>
      <c r="B3" s="17" t="s">
        <v>167</v>
      </c>
      <c r="C3" s="17" t="s">
        <v>59</v>
      </c>
      <c r="D3" s="71" t="s">
        <v>71</v>
      </c>
      <c r="E3" s="17" t="s">
        <v>72</v>
      </c>
      <c r="O3" s="2" t="s">
        <v>60</v>
      </c>
    </row>
    <row r="4" spans="1:15" x14ac:dyDescent="0.35">
      <c r="A4" s="8" t="s">
        <v>184</v>
      </c>
      <c r="B4" s="8" t="s">
        <v>197</v>
      </c>
      <c r="C4" s="8" t="s">
        <v>60</v>
      </c>
      <c r="D4" s="72" t="s">
        <v>157</v>
      </c>
      <c r="E4" s="8"/>
      <c r="O4" s="2" t="s">
        <v>61</v>
      </c>
    </row>
    <row r="5" spans="1:15" x14ac:dyDescent="0.35">
      <c r="A5" s="8" t="s">
        <v>184</v>
      </c>
      <c r="B5" s="8" t="s">
        <v>197</v>
      </c>
      <c r="C5" s="8" t="s">
        <v>158</v>
      </c>
      <c r="D5" s="72" t="s">
        <v>159</v>
      </c>
      <c r="E5" s="8"/>
      <c r="O5" s="2" t="s">
        <v>68</v>
      </c>
    </row>
    <row r="6" spans="1:15" x14ac:dyDescent="0.35">
      <c r="A6" s="8" t="s">
        <v>184</v>
      </c>
      <c r="B6" s="8" t="s">
        <v>197</v>
      </c>
      <c r="C6" s="8" t="s">
        <v>160</v>
      </c>
      <c r="D6" s="72" t="s">
        <v>161</v>
      </c>
      <c r="E6" s="8"/>
      <c r="O6" s="2" t="s">
        <v>62</v>
      </c>
    </row>
    <row r="7" spans="1:15" x14ac:dyDescent="0.35">
      <c r="A7" s="8" t="s">
        <v>162</v>
      </c>
      <c r="B7" s="8" t="s">
        <v>177</v>
      </c>
      <c r="C7" s="8" t="s">
        <v>60</v>
      </c>
      <c r="D7" s="72" t="s">
        <v>157</v>
      </c>
      <c r="E7" s="8"/>
      <c r="O7" s="2" t="s">
        <v>63</v>
      </c>
    </row>
    <row r="8" spans="1:15" x14ac:dyDescent="0.35">
      <c r="A8" s="8" t="s">
        <v>163</v>
      </c>
      <c r="B8" s="8" t="s">
        <v>178</v>
      </c>
      <c r="C8" s="8" t="s">
        <v>63</v>
      </c>
      <c r="D8" s="72" t="s">
        <v>159</v>
      </c>
      <c r="E8" s="8"/>
      <c r="O8" s="2" t="s">
        <v>64</v>
      </c>
    </row>
    <row r="9" spans="1:15" x14ac:dyDescent="0.35">
      <c r="A9" s="8" t="s">
        <v>164</v>
      </c>
      <c r="B9" s="8" t="s">
        <v>179</v>
      </c>
      <c r="C9" s="8" t="s">
        <v>63</v>
      </c>
      <c r="D9" s="72" t="s">
        <v>159</v>
      </c>
      <c r="E9" s="8"/>
      <c r="O9" s="2" t="s">
        <v>65</v>
      </c>
    </row>
    <row r="10" spans="1:15" x14ac:dyDescent="0.35">
      <c r="A10" s="8" t="s">
        <v>166</v>
      </c>
      <c r="B10" s="8" t="s">
        <v>180</v>
      </c>
      <c r="C10" s="8" t="s">
        <v>63</v>
      </c>
      <c r="D10" s="72" t="s">
        <v>159</v>
      </c>
      <c r="E10" s="8"/>
      <c r="O10" s="2" t="s">
        <v>66</v>
      </c>
    </row>
    <row r="11" spans="1:15" x14ac:dyDescent="0.35">
      <c r="A11" s="8" t="s">
        <v>165</v>
      </c>
      <c r="B11" s="8" t="s">
        <v>168</v>
      </c>
      <c r="C11" s="8" t="s">
        <v>63</v>
      </c>
      <c r="D11" s="72" t="s">
        <v>159</v>
      </c>
      <c r="E11" s="8"/>
      <c r="O11" s="2" t="s">
        <v>67</v>
      </c>
    </row>
    <row r="12" spans="1:15" x14ac:dyDescent="0.35">
      <c r="A12" s="8" t="s">
        <v>170</v>
      </c>
      <c r="B12" s="8" t="s">
        <v>171</v>
      </c>
      <c r="C12" s="8" t="s">
        <v>63</v>
      </c>
      <c r="D12" s="72" t="s">
        <v>159</v>
      </c>
      <c r="E12" s="8"/>
      <c r="O12" s="2" t="s">
        <v>69</v>
      </c>
    </row>
    <row r="13" spans="1:15" x14ac:dyDescent="0.35">
      <c r="A13" s="8" t="s">
        <v>172</v>
      </c>
      <c r="B13" s="8" t="s">
        <v>173</v>
      </c>
      <c r="C13" s="8" t="s">
        <v>63</v>
      </c>
      <c r="D13" s="72" t="s">
        <v>159</v>
      </c>
      <c r="E13" s="8"/>
      <c r="O13" s="2" t="s">
        <v>70</v>
      </c>
    </row>
    <row r="14" spans="1:15" x14ac:dyDescent="0.35">
      <c r="A14" s="8" t="s">
        <v>248</v>
      </c>
      <c r="B14" s="8" t="s">
        <v>195</v>
      </c>
      <c r="C14" s="8" t="s">
        <v>193</v>
      </c>
      <c r="D14" s="72" t="s">
        <v>194</v>
      </c>
      <c r="E14" s="8"/>
    </row>
    <row r="15" spans="1:15" x14ac:dyDescent="0.35">
      <c r="A15" s="8" t="s">
        <v>198</v>
      </c>
      <c r="B15" s="8" t="s">
        <v>199</v>
      </c>
      <c r="C15" s="8" t="s">
        <v>200</v>
      </c>
      <c r="D15" s="72" t="s">
        <v>201</v>
      </c>
      <c r="E15" s="8"/>
    </row>
    <row r="16" spans="1:15" x14ac:dyDescent="0.35">
      <c r="A16" s="8" t="s">
        <v>196</v>
      </c>
      <c r="B16" s="8" t="s">
        <v>202</v>
      </c>
      <c r="C16" s="8" t="s">
        <v>200</v>
      </c>
      <c r="D16" s="72" t="s">
        <v>201</v>
      </c>
      <c r="E16" s="8"/>
    </row>
    <row r="17" spans="1:5" x14ac:dyDescent="0.35">
      <c r="A17" s="8" t="s">
        <v>203</v>
      </c>
      <c r="B17" s="8" t="s">
        <v>206</v>
      </c>
      <c r="C17" s="8" t="s">
        <v>204</v>
      </c>
      <c r="D17" s="72" t="s">
        <v>205</v>
      </c>
      <c r="E17" s="8"/>
    </row>
    <row r="18" spans="1:5" x14ac:dyDescent="0.35">
      <c r="A18" s="8"/>
      <c r="B18" s="8"/>
      <c r="C18" s="8"/>
      <c r="D18" s="72"/>
      <c r="E18" s="8"/>
    </row>
    <row r="19" spans="1:5" x14ac:dyDescent="0.35">
      <c r="A19" s="8"/>
      <c r="B19" s="8"/>
      <c r="C19" s="8"/>
      <c r="D19" s="72"/>
      <c r="E19" s="8"/>
    </row>
    <row r="20" spans="1:5" x14ac:dyDescent="0.35">
      <c r="A20" s="8"/>
      <c r="B20" s="8"/>
      <c r="C20" s="8"/>
      <c r="D20" s="72"/>
      <c r="E20" s="8"/>
    </row>
    <row r="21" spans="1:5" x14ac:dyDescent="0.35">
      <c r="A21" s="8"/>
      <c r="B21" s="8"/>
      <c r="C21" s="8"/>
      <c r="D21" s="72"/>
      <c r="E21" s="8"/>
    </row>
    <row r="22" spans="1:5" x14ac:dyDescent="0.35">
      <c r="A22" s="8"/>
      <c r="B22" s="8"/>
      <c r="C22" s="8"/>
      <c r="D22" s="72"/>
      <c r="E22" s="8"/>
    </row>
    <row r="23" spans="1:5" x14ac:dyDescent="0.35">
      <c r="A23" s="8"/>
      <c r="B23" s="8"/>
      <c r="C23" s="8"/>
      <c r="D23" s="72"/>
      <c r="E23" s="8"/>
    </row>
    <row r="24" spans="1:5" x14ac:dyDescent="0.35">
      <c r="A24" s="8"/>
      <c r="B24" s="8"/>
      <c r="C24" s="8"/>
      <c r="D24" s="72"/>
      <c r="E24" s="8"/>
    </row>
    <row r="25" spans="1:5" x14ac:dyDescent="0.35">
      <c r="A25" s="8"/>
      <c r="B25" s="8"/>
      <c r="C25" s="8"/>
      <c r="D25" s="72"/>
      <c r="E25" s="8"/>
    </row>
    <row r="26" spans="1:5" x14ac:dyDescent="0.35">
      <c r="A26" s="8"/>
      <c r="B26" s="8"/>
      <c r="C26" s="8"/>
      <c r="D26" s="72"/>
      <c r="E26" s="8"/>
    </row>
    <row r="27" spans="1:5" x14ac:dyDescent="0.35">
      <c r="A27" s="8"/>
      <c r="B27" s="8"/>
      <c r="C27" s="8"/>
      <c r="D27" s="72"/>
      <c r="E27" s="8"/>
    </row>
    <row r="28" spans="1:5" x14ac:dyDescent="0.35">
      <c r="A28" s="8"/>
      <c r="B28" s="8"/>
      <c r="C28" s="8"/>
      <c r="D28" s="72"/>
      <c r="E28" s="8"/>
    </row>
    <row r="29" spans="1:5" x14ac:dyDescent="0.35">
      <c r="A29" s="8"/>
      <c r="B29" s="8"/>
      <c r="C29" s="8"/>
      <c r="D29" s="72"/>
      <c r="E29" s="8"/>
    </row>
    <row r="30" spans="1:5" x14ac:dyDescent="0.35">
      <c r="A30" s="8"/>
      <c r="B30" s="8"/>
      <c r="C30" s="8"/>
      <c r="D30" s="72"/>
      <c r="E30" s="8"/>
    </row>
    <row r="31" spans="1:5" x14ac:dyDescent="0.35">
      <c r="A31" s="8"/>
      <c r="B31" s="8"/>
      <c r="C31" s="8"/>
      <c r="D31" s="72"/>
      <c r="E31" s="8"/>
    </row>
    <row r="32" spans="1:5" x14ac:dyDescent="0.35">
      <c r="A32" s="8"/>
      <c r="B32" s="8"/>
      <c r="C32" s="8"/>
      <c r="D32" s="72"/>
      <c r="E32" s="8"/>
    </row>
    <row r="33" spans="1:5" x14ac:dyDescent="0.35">
      <c r="A33" s="8"/>
      <c r="B33" s="8"/>
      <c r="C33" s="8"/>
      <c r="D33" s="72"/>
      <c r="E33" s="8"/>
    </row>
    <row r="34" spans="1:5" x14ac:dyDescent="0.35">
      <c r="A34" s="8"/>
      <c r="B34" s="8"/>
      <c r="C34" s="8"/>
      <c r="D34" s="72"/>
      <c r="E34" s="8"/>
    </row>
    <row r="35" spans="1:5" x14ac:dyDescent="0.35">
      <c r="A35" s="8"/>
      <c r="B35" s="8"/>
      <c r="C35" s="8"/>
      <c r="D35" s="72"/>
      <c r="E35" s="8"/>
    </row>
    <row r="36" spans="1:5" x14ac:dyDescent="0.35">
      <c r="A36" s="8"/>
      <c r="B36" s="8"/>
      <c r="C36" s="8"/>
      <c r="D36" s="72"/>
      <c r="E36" s="8"/>
    </row>
    <row r="37" spans="1:5" x14ac:dyDescent="0.35">
      <c r="A37" s="8"/>
      <c r="B37" s="8"/>
      <c r="C37" s="8"/>
      <c r="D37" s="72"/>
      <c r="E37" s="8"/>
    </row>
    <row r="38" spans="1:5" x14ac:dyDescent="0.35">
      <c r="A38" s="8"/>
      <c r="B38" s="8"/>
      <c r="C38" s="8"/>
      <c r="D38" s="72"/>
      <c r="E38" s="8"/>
    </row>
    <row r="39" spans="1:5" x14ac:dyDescent="0.35">
      <c r="A39" s="8"/>
      <c r="B39" s="8"/>
      <c r="C39" s="8"/>
      <c r="D39" s="72"/>
      <c r="E39" s="8"/>
    </row>
    <row r="40" spans="1:5" x14ac:dyDescent="0.35">
      <c r="A40" s="8"/>
      <c r="B40" s="8"/>
      <c r="C40" s="8"/>
      <c r="D40" s="72"/>
      <c r="E40" s="8"/>
    </row>
    <row r="41" spans="1:5" x14ac:dyDescent="0.35">
      <c r="A41" s="8"/>
      <c r="B41" s="8"/>
      <c r="C41" s="8"/>
      <c r="D41" s="72"/>
      <c r="E41" s="8"/>
    </row>
    <row r="42" spans="1:5" x14ac:dyDescent="0.35">
      <c r="A42" s="8"/>
      <c r="B42" s="8"/>
      <c r="C42" s="8"/>
      <c r="D42" s="72"/>
      <c r="E42" s="8"/>
    </row>
    <row r="43" spans="1:5" x14ac:dyDescent="0.35">
      <c r="A43" s="8"/>
      <c r="B43" s="8"/>
      <c r="C43" s="8"/>
      <c r="D43" s="72"/>
      <c r="E43" s="8"/>
    </row>
    <row r="44" spans="1:5" x14ac:dyDescent="0.35">
      <c r="A44" s="8"/>
      <c r="B44" s="8"/>
      <c r="C44" s="8"/>
      <c r="D44" s="72"/>
      <c r="E44" s="8"/>
    </row>
    <row r="45" spans="1:5" x14ac:dyDescent="0.35">
      <c r="A45" s="8"/>
      <c r="B45" s="8"/>
      <c r="C45" s="8"/>
      <c r="D45" s="72"/>
      <c r="E45" s="8"/>
    </row>
    <row r="46" spans="1:5" x14ac:dyDescent="0.35">
      <c r="A46" s="8"/>
      <c r="B46" s="8"/>
      <c r="C46" s="8"/>
      <c r="D46" s="72"/>
      <c r="E46" s="8"/>
    </row>
    <row r="47" spans="1:5" x14ac:dyDescent="0.35">
      <c r="A47" s="8"/>
      <c r="B47" s="8"/>
      <c r="C47" s="8"/>
      <c r="D47" s="72"/>
      <c r="E47" s="8"/>
    </row>
    <row r="48" spans="1:5" x14ac:dyDescent="0.35">
      <c r="A48" s="8"/>
      <c r="B48" s="8"/>
      <c r="C48" s="8"/>
      <c r="D48" s="72"/>
      <c r="E48" s="8"/>
    </row>
    <row r="49" spans="1:5" x14ac:dyDescent="0.35">
      <c r="A49" s="8"/>
      <c r="B49" s="8"/>
      <c r="C49" s="8"/>
      <c r="D49" s="72"/>
      <c r="E49" s="8"/>
    </row>
    <row r="50" spans="1:5" x14ac:dyDescent="0.35">
      <c r="A50" s="8"/>
      <c r="B50" s="8"/>
      <c r="C50" s="8"/>
      <c r="D50" s="72"/>
      <c r="E50" s="8"/>
    </row>
    <row r="51" spans="1:5" x14ac:dyDescent="0.35">
      <c r="A51" s="8"/>
      <c r="B51" s="8"/>
      <c r="C51" s="8"/>
      <c r="D51" s="72"/>
      <c r="E51" s="8"/>
    </row>
    <row r="52" spans="1:5" x14ac:dyDescent="0.35">
      <c r="A52" s="8"/>
      <c r="B52" s="8"/>
      <c r="C52" s="8"/>
      <c r="D52" s="72"/>
      <c r="E52" s="8"/>
    </row>
    <row r="53" spans="1:5" x14ac:dyDescent="0.35">
      <c r="A53" s="8"/>
      <c r="B53" s="8"/>
      <c r="C53" s="8"/>
      <c r="D53" s="72"/>
      <c r="E53" s="8"/>
    </row>
    <row r="54" spans="1:5" x14ac:dyDescent="0.35">
      <c r="A54" s="8"/>
      <c r="B54" s="8"/>
      <c r="C54" s="8"/>
      <c r="D54" s="72"/>
      <c r="E54" s="8"/>
    </row>
    <row r="55" spans="1:5" x14ac:dyDescent="0.35">
      <c r="A55" s="8"/>
      <c r="B55" s="8"/>
      <c r="C55" s="8"/>
      <c r="D55" s="72"/>
      <c r="E55" s="8"/>
    </row>
    <row r="56" spans="1:5" x14ac:dyDescent="0.35">
      <c r="A56" s="8"/>
      <c r="B56" s="8"/>
      <c r="C56" s="8"/>
      <c r="D56" s="72"/>
      <c r="E56" s="8"/>
    </row>
    <row r="57" spans="1:5" x14ac:dyDescent="0.35">
      <c r="A57" s="8"/>
      <c r="B57" s="8"/>
      <c r="C57" s="8"/>
      <c r="D57" s="72"/>
      <c r="E57" s="8"/>
    </row>
    <row r="58" spans="1:5" x14ac:dyDescent="0.35">
      <c r="A58" s="8"/>
      <c r="B58" s="8"/>
      <c r="C58" s="8"/>
      <c r="D58" s="72"/>
      <c r="E58" s="8"/>
    </row>
    <row r="59" spans="1:5" x14ac:dyDescent="0.35">
      <c r="A59" s="8"/>
      <c r="B59" s="8"/>
      <c r="C59" s="8"/>
      <c r="D59" s="72"/>
      <c r="E59" s="8"/>
    </row>
  </sheetData>
  <mergeCells count="1">
    <mergeCell ref="A1:O1"/>
  </mergeCells>
  <dataValidations count="1">
    <dataValidation type="list" allowBlank="1" showInputMessage="1" showErrorMessage="1" sqref="C4">
      <formula1>$O$3:$O$13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abSelected="1" topLeftCell="A10" zoomScaleNormal="100" workbookViewId="0">
      <selection activeCell="A18" sqref="A18"/>
    </sheetView>
  </sheetViews>
  <sheetFormatPr defaultColWidth="9" defaultRowHeight="12" x14ac:dyDescent="0.35"/>
  <cols>
    <col min="1" max="1" width="66.140625" style="2" customWidth="1"/>
    <col min="2" max="2" width="6.640625" style="2" customWidth="1"/>
    <col min="3" max="3" width="39.85546875" style="3" customWidth="1"/>
    <col min="4" max="4" width="6.35546875" style="2" customWidth="1"/>
    <col min="5" max="5" width="39.85546875" style="3" customWidth="1"/>
    <col min="6" max="6" width="6.5" style="2" customWidth="1"/>
    <col min="7" max="7" width="39.85546875" style="3" customWidth="1"/>
    <col min="8" max="9" width="9" style="2"/>
    <col min="10" max="11" width="0" style="2" hidden="1" customWidth="1"/>
    <col min="12" max="16384" width="9" style="2"/>
  </cols>
  <sheetData>
    <row r="1" spans="1:15" ht="18.45" x14ac:dyDescent="0.35">
      <c r="A1" s="128" t="str">
        <f>+Overview!A1</f>
        <v>Measure Title: HIV Medical Visit Frequency</v>
      </c>
      <c r="B1" s="128"/>
      <c r="C1" s="128"/>
      <c r="D1" s="128"/>
      <c r="E1" s="128"/>
      <c r="F1" s="128"/>
      <c r="G1" s="128"/>
      <c r="H1" s="128"/>
      <c r="I1" s="128"/>
      <c r="J1" s="128"/>
      <c r="K1" s="128"/>
      <c r="L1" s="128"/>
      <c r="M1" s="128"/>
      <c r="N1" s="128"/>
      <c r="O1" s="128"/>
    </row>
    <row r="3" spans="1:15" x14ac:dyDescent="0.35">
      <c r="A3" s="5"/>
      <c r="B3" s="146" t="s">
        <v>74</v>
      </c>
      <c r="C3" s="146"/>
      <c r="D3" s="146" t="s">
        <v>76</v>
      </c>
      <c r="E3" s="146"/>
      <c r="F3" s="146" t="s">
        <v>77</v>
      </c>
      <c r="G3" s="146"/>
    </row>
    <row r="4" spans="1:15" ht="27.75" customHeight="1" x14ac:dyDescent="0.35">
      <c r="A4" s="5"/>
      <c r="B4" s="145" t="s">
        <v>80</v>
      </c>
      <c r="C4" s="145"/>
      <c r="D4" s="145" t="s">
        <v>81</v>
      </c>
      <c r="E4" s="145"/>
      <c r="F4" s="145" t="s">
        <v>82</v>
      </c>
      <c r="G4" s="145"/>
    </row>
    <row r="5" spans="1:15" x14ac:dyDescent="0.35">
      <c r="A5" s="6" t="s">
        <v>58</v>
      </c>
      <c r="B5" s="6" t="s">
        <v>75</v>
      </c>
      <c r="C5" s="18" t="s">
        <v>73</v>
      </c>
      <c r="D5" s="6" t="s">
        <v>75</v>
      </c>
      <c r="E5" s="18" t="s">
        <v>73</v>
      </c>
      <c r="F5" s="6" t="s">
        <v>75</v>
      </c>
      <c r="G5" s="18" t="s">
        <v>73</v>
      </c>
      <c r="K5" s="2" t="s">
        <v>78</v>
      </c>
    </row>
    <row r="6" spans="1:15" ht="36" x14ac:dyDescent="0.35">
      <c r="A6" s="2" t="str">
        <f>+'Value Sets'!A4</f>
        <v>HIV</v>
      </c>
      <c r="B6" s="2" t="s">
        <v>78</v>
      </c>
      <c r="D6" s="2" t="s">
        <v>78</v>
      </c>
      <c r="E6" s="3" t="s">
        <v>174</v>
      </c>
      <c r="F6" s="2" t="s">
        <v>79</v>
      </c>
      <c r="G6" s="3" t="s">
        <v>169</v>
      </c>
      <c r="K6" s="2" t="s">
        <v>79</v>
      </c>
    </row>
    <row r="7" spans="1:15" ht="60" x14ac:dyDescent="0.35">
      <c r="A7" s="2" t="str">
        <f>+'Value Sets'!A5</f>
        <v>HIV</v>
      </c>
      <c r="B7" s="2" t="s">
        <v>78</v>
      </c>
      <c r="D7" s="2" t="s">
        <v>78</v>
      </c>
      <c r="E7" s="3" t="s">
        <v>175</v>
      </c>
      <c r="F7" s="2" t="s">
        <v>79</v>
      </c>
      <c r="G7" s="3" t="s">
        <v>169</v>
      </c>
    </row>
    <row r="8" spans="1:15" ht="60" x14ac:dyDescent="0.35">
      <c r="A8" s="2" t="str">
        <f>+'Value Sets'!A6</f>
        <v>HIV</v>
      </c>
      <c r="B8" s="2" t="s">
        <v>78</v>
      </c>
      <c r="D8" s="2" t="s">
        <v>78</v>
      </c>
      <c r="E8" s="3" t="s">
        <v>176</v>
      </c>
      <c r="F8" s="2" t="s">
        <v>79</v>
      </c>
      <c r="G8" s="3" t="s">
        <v>169</v>
      </c>
    </row>
    <row r="9" spans="1:15" ht="36" x14ac:dyDescent="0.35">
      <c r="A9" s="2" t="str">
        <f>+'Value Sets'!A7</f>
        <v>Face to Face Interaction</v>
      </c>
      <c r="B9" s="2" t="s">
        <v>78</v>
      </c>
      <c r="D9" s="2" t="s">
        <v>78</v>
      </c>
      <c r="E9" s="3" t="s">
        <v>182</v>
      </c>
      <c r="F9" s="2" t="s">
        <v>79</v>
      </c>
      <c r="G9" s="3" t="s">
        <v>169</v>
      </c>
    </row>
    <row r="10" spans="1:15" ht="36" x14ac:dyDescent="0.35">
      <c r="A10" s="2" t="str">
        <f>+'Value Sets'!A8</f>
        <v>Office Visit</v>
      </c>
      <c r="B10" s="2" t="s">
        <v>78</v>
      </c>
      <c r="D10" s="2" t="s">
        <v>78</v>
      </c>
      <c r="E10" s="3" t="s">
        <v>181</v>
      </c>
      <c r="F10" s="2" t="s">
        <v>79</v>
      </c>
      <c r="G10" s="3" t="s">
        <v>169</v>
      </c>
    </row>
    <row r="11" spans="1:15" ht="36" x14ac:dyDescent="0.35">
      <c r="A11" s="2" t="str">
        <f>+'Value Sets'!A9</f>
        <v>Outpatient Consultation</v>
      </c>
      <c r="B11" s="2" t="s">
        <v>78</v>
      </c>
      <c r="D11" s="2" t="s">
        <v>78</v>
      </c>
      <c r="E11" s="3" t="s">
        <v>181</v>
      </c>
      <c r="F11" s="2" t="s">
        <v>79</v>
      </c>
      <c r="G11" s="3" t="s">
        <v>169</v>
      </c>
    </row>
    <row r="12" spans="1:15" ht="36" x14ac:dyDescent="0.35">
      <c r="A12" s="2" t="str">
        <f>+'Value Sets'!A10</f>
        <v>Preventive Care - Established Office Visit, 0 to 17</v>
      </c>
      <c r="B12" s="2" t="s">
        <v>78</v>
      </c>
      <c r="D12" s="2" t="s">
        <v>78</v>
      </c>
      <c r="E12" s="3" t="s">
        <v>181</v>
      </c>
      <c r="F12" s="2" t="s">
        <v>79</v>
      </c>
      <c r="G12" s="3" t="s">
        <v>169</v>
      </c>
    </row>
    <row r="13" spans="1:15" ht="36" x14ac:dyDescent="0.35">
      <c r="A13" s="2" t="str">
        <f>+'Value Sets'!A11</f>
        <v>Preventive Care Services - Established Office Visit, 18 and Up</v>
      </c>
      <c r="B13" s="2" t="s">
        <v>78</v>
      </c>
      <c r="D13" s="2" t="s">
        <v>78</v>
      </c>
      <c r="E13" s="3" t="s">
        <v>181</v>
      </c>
      <c r="F13" s="2" t="s">
        <v>79</v>
      </c>
      <c r="G13" s="3" t="s">
        <v>169</v>
      </c>
    </row>
    <row r="14" spans="1:15" ht="36" x14ac:dyDescent="0.35">
      <c r="A14" s="2" t="str">
        <f>+'Value Sets'!A12</f>
        <v>Preventive Care Services-Initial Office Visit, 18 and Up</v>
      </c>
      <c r="B14" s="2" t="s">
        <v>78</v>
      </c>
      <c r="D14" s="2" t="s">
        <v>78</v>
      </c>
      <c r="E14" s="3" t="s">
        <v>181</v>
      </c>
      <c r="F14" s="2" t="s">
        <v>79</v>
      </c>
      <c r="G14" s="3" t="s">
        <v>169</v>
      </c>
    </row>
    <row r="15" spans="1:15" ht="36" x14ac:dyDescent="0.35">
      <c r="A15" s="2" t="str">
        <f>+'Value Sets'!A13</f>
        <v>Preventive Care- Initial Office Visit, 0 to 17</v>
      </c>
      <c r="B15" s="2" t="s">
        <v>78</v>
      </c>
      <c r="D15" s="2" t="s">
        <v>78</v>
      </c>
      <c r="E15" s="3" t="s">
        <v>181</v>
      </c>
      <c r="F15" s="2" t="s">
        <v>79</v>
      </c>
      <c r="G15" s="3" t="s">
        <v>169</v>
      </c>
    </row>
    <row r="16" spans="1:15" ht="36" x14ac:dyDescent="0.35">
      <c r="A16" s="2" t="str">
        <f>+'Value Sets'!A15</f>
        <v>Race</v>
      </c>
      <c r="B16" s="2" t="s">
        <v>78</v>
      </c>
      <c r="D16" s="2" t="s">
        <v>78</v>
      </c>
      <c r="E16" s="3" t="s">
        <v>211</v>
      </c>
      <c r="F16" s="2" t="s">
        <v>78</v>
      </c>
      <c r="G16" s="3" t="s">
        <v>251</v>
      </c>
    </row>
    <row r="17" spans="1:7" ht="48" x14ac:dyDescent="0.35">
      <c r="A17" s="2" t="str">
        <f>+'Value Sets'!A16</f>
        <v>Ethnicity</v>
      </c>
      <c r="B17" s="2" t="s">
        <v>78</v>
      </c>
      <c r="D17" s="2" t="s">
        <v>78</v>
      </c>
      <c r="E17" s="3" t="s">
        <v>211</v>
      </c>
      <c r="F17" s="2" t="s">
        <v>79</v>
      </c>
      <c r="G17" s="3" t="s">
        <v>249</v>
      </c>
    </row>
    <row r="18" spans="1:7" ht="48" x14ac:dyDescent="0.35">
      <c r="A18" s="2" t="str">
        <f>+'Value Sets'!A17</f>
        <v>Payer</v>
      </c>
      <c r="B18" s="2" t="s">
        <v>78</v>
      </c>
      <c r="D18" s="2" t="s">
        <v>78</v>
      </c>
      <c r="E18" s="3" t="s">
        <v>211</v>
      </c>
      <c r="F18" s="2" t="s">
        <v>79</v>
      </c>
      <c r="G18" s="3" t="s">
        <v>249</v>
      </c>
    </row>
    <row r="19" spans="1:7" ht="48" x14ac:dyDescent="0.35">
      <c r="A19" s="2">
        <f>+'Value Sets'!A18</f>
        <v>0</v>
      </c>
      <c r="B19" s="2" t="s">
        <v>78</v>
      </c>
      <c r="D19" s="2" t="s">
        <v>78</v>
      </c>
      <c r="E19" s="3" t="s">
        <v>211</v>
      </c>
      <c r="F19" s="2" t="s">
        <v>79</v>
      </c>
      <c r="G19" s="3" t="s">
        <v>250</v>
      </c>
    </row>
    <row r="20" spans="1:7" x14ac:dyDescent="0.35">
      <c r="A20" s="2">
        <f>+'Value Sets'!A19</f>
        <v>0</v>
      </c>
    </row>
    <row r="21" spans="1:7" x14ac:dyDescent="0.35">
      <c r="A21" s="2">
        <f>+'Value Sets'!A20</f>
        <v>0</v>
      </c>
    </row>
    <row r="22" spans="1:7" x14ac:dyDescent="0.35">
      <c r="A22" s="2">
        <f>+'Value Sets'!A21</f>
        <v>0</v>
      </c>
    </row>
    <row r="23" spans="1:7" x14ac:dyDescent="0.35">
      <c r="A23" s="2">
        <f>+'Value Sets'!A22</f>
        <v>0</v>
      </c>
    </row>
    <row r="24" spans="1:7" x14ac:dyDescent="0.35">
      <c r="A24" s="2">
        <f>+'Value Sets'!A23</f>
        <v>0</v>
      </c>
    </row>
    <row r="25" spans="1:7" x14ac:dyDescent="0.35">
      <c r="A25" s="2">
        <f>+'Value Sets'!A24</f>
        <v>0</v>
      </c>
    </row>
    <row r="26" spans="1:7" x14ac:dyDescent="0.35">
      <c r="A26" s="2">
        <f>+'Value Sets'!A25</f>
        <v>0</v>
      </c>
    </row>
    <row r="27" spans="1:7" x14ac:dyDescent="0.35">
      <c r="A27" s="2">
        <f>+'Value Sets'!A26</f>
        <v>0</v>
      </c>
    </row>
    <row r="28" spans="1:7" x14ac:dyDescent="0.35">
      <c r="A28" s="2">
        <f>+'Value Sets'!A27</f>
        <v>0</v>
      </c>
    </row>
    <row r="29" spans="1:7" x14ac:dyDescent="0.35">
      <c r="A29" s="2">
        <f>+'Value Sets'!A28</f>
        <v>0</v>
      </c>
    </row>
    <row r="30" spans="1:7" x14ac:dyDescent="0.35">
      <c r="A30" s="2">
        <f>+'Value Sets'!A29</f>
        <v>0</v>
      </c>
    </row>
    <row r="31" spans="1:7" x14ac:dyDescent="0.35">
      <c r="A31" s="2">
        <f>+'Value Sets'!A30</f>
        <v>0</v>
      </c>
    </row>
    <row r="32" spans="1:7" x14ac:dyDescent="0.35">
      <c r="A32" s="2">
        <f>+'Value Sets'!A31</f>
        <v>0</v>
      </c>
    </row>
    <row r="33" spans="1:1" x14ac:dyDescent="0.35">
      <c r="A33" s="2">
        <f>+'Value Sets'!A32</f>
        <v>0</v>
      </c>
    </row>
    <row r="34" spans="1:1" x14ac:dyDescent="0.35">
      <c r="A34" s="2">
        <f>+'Value Sets'!A33</f>
        <v>0</v>
      </c>
    </row>
    <row r="35" spans="1:1" x14ac:dyDescent="0.35">
      <c r="A35" s="2">
        <f>+'Value Sets'!A34</f>
        <v>0</v>
      </c>
    </row>
    <row r="36" spans="1:1" x14ac:dyDescent="0.35">
      <c r="A36" s="2">
        <f>+'Value Sets'!A35</f>
        <v>0</v>
      </c>
    </row>
    <row r="37" spans="1:1" x14ac:dyDescent="0.35">
      <c r="A37" s="2">
        <f>+'Value Sets'!A36</f>
        <v>0</v>
      </c>
    </row>
    <row r="38" spans="1:1" x14ac:dyDescent="0.35">
      <c r="A38" s="2">
        <f>+'Value Sets'!A37</f>
        <v>0</v>
      </c>
    </row>
    <row r="39" spans="1:1" x14ac:dyDescent="0.35">
      <c r="A39" s="2">
        <f>+'Value Sets'!A38</f>
        <v>0</v>
      </c>
    </row>
    <row r="40" spans="1:1" x14ac:dyDescent="0.35">
      <c r="A40" s="2">
        <f>+'Value Sets'!A39</f>
        <v>0</v>
      </c>
    </row>
    <row r="41" spans="1:1" x14ac:dyDescent="0.35">
      <c r="A41" s="2">
        <f>+'Value Sets'!A40</f>
        <v>0</v>
      </c>
    </row>
    <row r="42" spans="1:1" x14ac:dyDescent="0.35">
      <c r="A42" s="2">
        <f>+'Value Sets'!A41</f>
        <v>0</v>
      </c>
    </row>
    <row r="43" spans="1:1" x14ac:dyDescent="0.35">
      <c r="A43" s="2">
        <f>+'Value Sets'!A42</f>
        <v>0</v>
      </c>
    </row>
    <row r="44" spans="1:1" x14ac:dyDescent="0.35">
      <c r="A44" s="2">
        <f>+'Value Sets'!A43</f>
        <v>0</v>
      </c>
    </row>
    <row r="45" spans="1:1" x14ac:dyDescent="0.35">
      <c r="A45" s="2">
        <f>+'Value Sets'!A44</f>
        <v>0</v>
      </c>
    </row>
    <row r="46" spans="1:1" x14ac:dyDescent="0.35">
      <c r="A46" s="2">
        <f>+'Value Sets'!A45</f>
        <v>0</v>
      </c>
    </row>
    <row r="47" spans="1:1" x14ac:dyDescent="0.35">
      <c r="A47" s="2">
        <f>+'Value Sets'!A46</f>
        <v>0</v>
      </c>
    </row>
    <row r="48" spans="1:1" x14ac:dyDescent="0.35">
      <c r="A48" s="2">
        <f>+'Value Sets'!A47</f>
        <v>0</v>
      </c>
    </row>
    <row r="49" spans="1:1" x14ac:dyDescent="0.35">
      <c r="A49" s="2">
        <f>+'Value Sets'!A48</f>
        <v>0</v>
      </c>
    </row>
    <row r="50" spans="1:1" x14ac:dyDescent="0.35">
      <c r="A50" s="2">
        <f>+'Value Sets'!A49</f>
        <v>0</v>
      </c>
    </row>
    <row r="51" spans="1:1" x14ac:dyDescent="0.35">
      <c r="A51" s="2">
        <f>+'Value Sets'!A50</f>
        <v>0</v>
      </c>
    </row>
    <row r="52" spans="1:1" x14ac:dyDescent="0.35">
      <c r="A52" s="2">
        <f>+'Value Sets'!A51</f>
        <v>0</v>
      </c>
    </row>
    <row r="53" spans="1:1" x14ac:dyDescent="0.35">
      <c r="A53" s="2">
        <f>+'Value Sets'!A52</f>
        <v>0</v>
      </c>
    </row>
    <row r="54" spans="1:1" x14ac:dyDescent="0.35">
      <c r="A54" s="2">
        <f>+'Value Sets'!A53</f>
        <v>0</v>
      </c>
    </row>
    <row r="55" spans="1:1" x14ac:dyDescent="0.35">
      <c r="A55" s="2">
        <f>+'Value Sets'!A54</f>
        <v>0</v>
      </c>
    </row>
    <row r="56" spans="1:1" x14ac:dyDescent="0.35">
      <c r="A56" s="2">
        <f>+'Value Sets'!A55</f>
        <v>0</v>
      </c>
    </row>
    <row r="57" spans="1:1" x14ac:dyDescent="0.35">
      <c r="A57" s="2">
        <f>+'Value Sets'!A56</f>
        <v>0</v>
      </c>
    </row>
    <row r="58" spans="1:1" x14ac:dyDescent="0.35">
      <c r="A58" s="2">
        <f>+'Value Sets'!A57</f>
        <v>0</v>
      </c>
    </row>
    <row r="59" spans="1:1" x14ac:dyDescent="0.35">
      <c r="A59" s="2">
        <f>+'Value Sets'!A58</f>
        <v>0</v>
      </c>
    </row>
    <row r="60" spans="1:1" x14ac:dyDescent="0.35">
      <c r="A60" s="2">
        <f>+'Value Sets'!A59</f>
        <v>0</v>
      </c>
    </row>
    <row r="61" spans="1:1" x14ac:dyDescent="0.35">
      <c r="A61" s="2">
        <f>+'Value Sets'!A60</f>
        <v>0</v>
      </c>
    </row>
    <row r="62" spans="1:1" x14ac:dyDescent="0.35">
      <c r="A62" s="2">
        <f>+'Value Sets'!A61</f>
        <v>0</v>
      </c>
    </row>
    <row r="63" spans="1:1" x14ac:dyDescent="0.35">
      <c r="A63" s="2">
        <f>+'Value Sets'!A62</f>
        <v>0</v>
      </c>
    </row>
    <row r="64" spans="1:1" x14ac:dyDescent="0.35">
      <c r="A64" s="2">
        <f>+'Value Sets'!A63</f>
        <v>0</v>
      </c>
    </row>
    <row r="65" spans="1:1" x14ac:dyDescent="0.35">
      <c r="A65" s="2">
        <f>+'Value Sets'!A64</f>
        <v>0</v>
      </c>
    </row>
    <row r="66" spans="1:1" x14ac:dyDescent="0.35">
      <c r="A66" s="2">
        <f>+'Value Sets'!A65</f>
        <v>0</v>
      </c>
    </row>
    <row r="67" spans="1:1" x14ac:dyDescent="0.35">
      <c r="A67" s="2">
        <f>+'Value Sets'!A66</f>
        <v>0</v>
      </c>
    </row>
    <row r="68" spans="1:1" x14ac:dyDescent="0.35">
      <c r="A68" s="2">
        <f>+'Value Sets'!A67</f>
        <v>0</v>
      </c>
    </row>
    <row r="69" spans="1:1" x14ac:dyDescent="0.35">
      <c r="A69" s="2">
        <f>+'Value Sets'!A68</f>
        <v>0</v>
      </c>
    </row>
    <row r="70" spans="1:1" x14ac:dyDescent="0.35">
      <c r="A70" s="2">
        <f>+'Value Sets'!A69</f>
        <v>0</v>
      </c>
    </row>
    <row r="71" spans="1:1" x14ac:dyDescent="0.35">
      <c r="A71" s="2">
        <f>+'Value Sets'!A70</f>
        <v>0</v>
      </c>
    </row>
    <row r="72" spans="1:1" x14ac:dyDescent="0.35">
      <c r="A72" s="2">
        <f>+'Value Sets'!A71</f>
        <v>0</v>
      </c>
    </row>
    <row r="73" spans="1:1" x14ac:dyDescent="0.35">
      <c r="A73" s="2">
        <f>+'Value Sets'!A72</f>
        <v>0</v>
      </c>
    </row>
    <row r="74" spans="1:1" x14ac:dyDescent="0.35">
      <c r="A74" s="2">
        <f>+'Value Sets'!A73</f>
        <v>0</v>
      </c>
    </row>
    <row r="75" spans="1:1" x14ac:dyDescent="0.35">
      <c r="A75" s="2">
        <f>+'Value Sets'!A74</f>
        <v>0</v>
      </c>
    </row>
    <row r="76" spans="1:1" x14ac:dyDescent="0.35">
      <c r="A76" s="2">
        <f>+'Value Sets'!A75</f>
        <v>0</v>
      </c>
    </row>
    <row r="77" spans="1:1" x14ac:dyDescent="0.35">
      <c r="A77" s="2">
        <f>+'Value Sets'!A76</f>
        <v>0</v>
      </c>
    </row>
    <row r="78" spans="1:1" x14ac:dyDescent="0.35">
      <c r="A78" s="2">
        <f>+'Value Sets'!A77</f>
        <v>0</v>
      </c>
    </row>
    <row r="79" spans="1:1" x14ac:dyDescent="0.35">
      <c r="A79" s="2">
        <f>+'Value Sets'!A78</f>
        <v>0</v>
      </c>
    </row>
    <row r="80" spans="1:1" x14ac:dyDescent="0.35">
      <c r="A80" s="2">
        <f>+'Value Sets'!A79</f>
        <v>0</v>
      </c>
    </row>
    <row r="81" spans="1:1" x14ac:dyDescent="0.35">
      <c r="A81" s="2">
        <f>+'Value Sets'!A80</f>
        <v>0</v>
      </c>
    </row>
    <row r="82" spans="1:1" x14ac:dyDescent="0.35">
      <c r="A82" s="2">
        <f>+'Value Sets'!A81</f>
        <v>0</v>
      </c>
    </row>
    <row r="83" spans="1:1" x14ac:dyDescent="0.35">
      <c r="A83" s="2">
        <f>+'Value Sets'!A82</f>
        <v>0</v>
      </c>
    </row>
    <row r="84" spans="1:1" x14ac:dyDescent="0.35">
      <c r="A84" s="2">
        <f>+'Value Sets'!A83</f>
        <v>0</v>
      </c>
    </row>
    <row r="85" spans="1:1" x14ac:dyDescent="0.35">
      <c r="A85" s="2">
        <f>+'Value Sets'!A84</f>
        <v>0</v>
      </c>
    </row>
    <row r="86" spans="1:1" x14ac:dyDescent="0.35">
      <c r="A86" s="2">
        <f>+'Value Sets'!A85</f>
        <v>0</v>
      </c>
    </row>
    <row r="87" spans="1:1" x14ac:dyDescent="0.35">
      <c r="A87" s="2">
        <f>+'Value Sets'!A86</f>
        <v>0</v>
      </c>
    </row>
    <row r="88" spans="1:1" x14ac:dyDescent="0.35">
      <c r="A88" s="2">
        <f>+'Value Sets'!A87</f>
        <v>0</v>
      </c>
    </row>
    <row r="89" spans="1:1" x14ac:dyDescent="0.35">
      <c r="A89" s="2">
        <f>+'Value Sets'!A88</f>
        <v>0</v>
      </c>
    </row>
    <row r="90" spans="1:1" x14ac:dyDescent="0.35">
      <c r="A90" s="2">
        <f>+'Value Sets'!A89</f>
        <v>0</v>
      </c>
    </row>
    <row r="91" spans="1:1" x14ac:dyDescent="0.35">
      <c r="A91" s="2">
        <f>+'Value Sets'!A90</f>
        <v>0</v>
      </c>
    </row>
    <row r="92" spans="1:1" x14ac:dyDescent="0.35">
      <c r="A92" s="2">
        <f>+'Value Sets'!A91</f>
        <v>0</v>
      </c>
    </row>
    <row r="93" spans="1:1" x14ac:dyDescent="0.35">
      <c r="A93" s="2">
        <f>+'Value Sets'!A92</f>
        <v>0</v>
      </c>
    </row>
    <row r="94" spans="1:1" x14ac:dyDescent="0.35">
      <c r="A94" s="2">
        <f>+'Value Sets'!A93</f>
        <v>0</v>
      </c>
    </row>
    <row r="95" spans="1:1" x14ac:dyDescent="0.35">
      <c r="A95" s="2">
        <f>+'Value Sets'!A94</f>
        <v>0</v>
      </c>
    </row>
    <row r="96" spans="1:1" x14ac:dyDescent="0.35">
      <c r="A96" s="2">
        <f>+'Value Sets'!A95</f>
        <v>0</v>
      </c>
    </row>
    <row r="97" spans="1:1" x14ac:dyDescent="0.35">
      <c r="A97" s="2">
        <f>+'Value Sets'!A96</f>
        <v>0</v>
      </c>
    </row>
    <row r="98" spans="1:1" x14ac:dyDescent="0.35">
      <c r="A98" s="2">
        <f>+'Value Sets'!A97</f>
        <v>0</v>
      </c>
    </row>
  </sheetData>
  <mergeCells count="7">
    <mergeCell ref="A1:O1"/>
    <mergeCell ref="B4:C4"/>
    <mergeCell ref="D3:E3"/>
    <mergeCell ref="D4:E4"/>
    <mergeCell ref="F3:G3"/>
    <mergeCell ref="F4:G4"/>
    <mergeCell ref="B3:C3"/>
  </mergeCells>
  <dataValidations count="1">
    <dataValidation type="list" allowBlank="1" showInputMessage="1" showErrorMessage="1" sqref="B6:B57 F6:F57 D6:D57">
      <formula1>$K$5:$K$6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TRE_x0020_Sensitivity xmlns="http://schemas.microsoft.com/sharepoint/v3">Internal MITRE Information</MITRE_x0020_Sensitivity>
    <_Contributor xmlns="http://schemas.microsoft.com/sharepoint/v3/fields" xsi:nil="true"/>
    <Release_x0020_Statement xmlns="http://schemas.microsoft.com/sharepoint/v3">For Internal MITRE Use</Release_x0020_Statement>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MITRE Work" ma:contentTypeID="0x010100823A99C636F7423283FB0D200866C613008434A1CA0FADBE439F5FBC44394F60A9" ma:contentTypeVersion="1" ma:contentTypeDescription="Materials and documents that contain MITRE authored content and other content directly attributable to MITRE and its work" ma:contentTypeScope="" ma:versionID="caede88aee693f6a4cb39df10431719c">
  <xsd:schema xmlns:xsd="http://www.w3.org/2001/XMLSchema" xmlns:xs="http://www.w3.org/2001/XMLSchema" xmlns:p="http://schemas.microsoft.com/office/2006/metadata/properties" xmlns:ns1="http://schemas.microsoft.com/sharepoint/v3" xmlns:ns2="http://schemas.microsoft.com/sharepoint/v3/fields" targetNamespace="http://schemas.microsoft.com/office/2006/metadata/properties" ma:root="true" ma:fieldsID="e207f629e9ef5d09050449f693559770" ns1:_="" ns2:_="">
    <xsd:import namespace="http://schemas.microsoft.com/sharepoint/v3"/>
    <xsd:import namespace="http://schemas.microsoft.com/sharepoint/v3/fields"/>
    <xsd:element name="properties">
      <xsd:complexType>
        <xsd:sequence>
          <xsd:element name="documentManagement">
            <xsd:complexType>
              <xsd:all>
                <xsd:element ref="ns2:_Contributor" minOccurs="0"/>
                <xsd:element ref="ns1:MITRE_x0020_Sensitivity"/>
                <xsd:element ref="ns1:Release_x0020_Statemen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ITRE_x0020_Sensitivity" ma:index="10" ma:displayName="Sensitivity" ma:default="Internal MITRE Information" ma:internalName="MITRE_x0020_Sensitivity">
      <xsd:simpleType>
        <xsd:restriction base="dms:Choice">
          <xsd:enumeration value="Public Information"/>
          <xsd:enumeration value="Internal MITRE Information"/>
          <xsd:enumeration value="Sensitive Information"/>
          <xsd:enumeration value="Highly Sensitive Information"/>
        </xsd:restriction>
      </xsd:simpleType>
    </xsd:element>
    <xsd:element name="Release_x0020_Statement" ma:index="11" ma:displayName="Release Statement" ma:default="For Internal MITRE Use" ma:internalName="Release_x0020_Statement">
      <xsd:simpleType>
        <xsd:union memberTypes="dms:Text">
          <xsd:simpleType>
            <xsd:restriction base="dms:Choice">
              <xsd:enumeration value="Approved for Public Release"/>
              <xsd:enumeration value="For Internal MITRE Use"/>
              <xsd:enumeration value="For Release to All Sponsors"/>
              <xsd:enumeration value="For Limited Internal MITRE Use"/>
              <xsd:enumeration value="For Limited External Release"/>
              <xsd:enumeration value="Privileged: Sensitive Personal Information"/>
              <xsd:enumeration value="MITRE Proprietary"/>
              <xsd:enumeration value="Source Selection Sensitive"/>
              <xsd:enumeration value="Restricted: Highly Sensitive Personal Inform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0D0755-545B-4A07-B4F2-D7431A447965}">
  <ds:schemaRefs>
    <ds:schemaRef ds:uri="http://schemas.microsoft.com/sharepoint/v3/contenttype/forms"/>
  </ds:schemaRefs>
</ds:datastoreItem>
</file>

<file path=customXml/itemProps2.xml><?xml version="1.0" encoding="utf-8"?>
<ds:datastoreItem xmlns:ds="http://schemas.openxmlformats.org/officeDocument/2006/customXml" ds:itemID="{EBC7C4BA-717D-4526-B426-7774428EDD3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AC5F7AA8-1F31-4E04-A40A-31E760401038}">
  <ds:schemaRefs>
    <ds:schemaRef ds:uri="http://schemas.microsoft.com/office/2006/metadata/customXsn"/>
  </ds:schemaRefs>
</ds:datastoreItem>
</file>

<file path=customXml/itemProps4.xml><?xml version="1.0" encoding="utf-8"?>
<ds:datastoreItem xmlns:ds="http://schemas.openxmlformats.org/officeDocument/2006/customXml" ds:itemID="{3863D569-63A5-417D-AF6A-78EAD3E75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BEGIN HERE</vt:lpstr>
      <vt:lpstr>Overview</vt:lpstr>
      <vt:lpstr>Scorecard</vt:lpstr>
      <vt:lpstr>Analysis</vt:lpstr>
      <vt:lpstr>Scorecard Definitions</vt:lpstr>
      <vt:lpstr>Value Sets</vt:lpstr>
      <vt:lpstr>Value Set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Martins Baptista, Rute</cp:lastModifiedBy>
  <dcterms:created xsi:type="dcterms:W3CDTF">2016-07-22T15:33:17Z</dcterms:created>
  <dcterms:modified xsi:type="dcterms:W3CDTF">2016-12-16T05:39:51Z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0x010100823A99C636F7423283FB0D200866C613008434A1CA0FADBE439F5FBC44394F60A9</vt:lpwstr>
  </property>
</Properties>
</file>